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Cover" sheetId="1" r:id="rId1"/>
    <sheet name="MS " sheetId="2" r:id="rId2"/>
    <sheet name="CBS " sheetId="3" r:id="rId3"/>
    <sheet name="ODCS" sheetId="4" r:id="rId4"/>
    <sheet name="CALCB" sheetId="5" r:id="rId5"/>
    <sheet name="CALDB" sheetId="6" r:id="rId6"/>
    <sheet name="CALFC" sheetId="7" r:id="rId7"/>
    <sheet name="Deposits" sheetId="8" r:id="rId8"/>
    <sheet name="Sect credit" sheetId="9" r:id="rId9"/>
    <sheet name="Secu Credit" sheetId="10" r:id="rId10"/>
    <sheet name="Loan to Gov Ent" sheetId="11" r:id="rId11"/>
    <sheet name="Outright Sale" sheetId="12" r:id="rId12"/>
    <sheet name="Repos" sheetId="13" r:id="rId13"/>
    <sheet name="SLF Trans" sheetId="14" r:id="rId14"/>
    <sheet name="TBs 91_364" sheetId="15" r:id="rId15"/>
    <sheet name="Inter_Bank" sheetId="16" r:id="rId16"/>
    <sheet name="Int Rate" sheetId="17" r:id="rId17"/>
    <sheet name="Purchase, Sale of CFC" sheetId="18" r:id="rId18"/>
    <sheet name="IC Purchase" sheetId="19" r:id="rId19"/>
    <sheet name="Stock Mkt Indicator" sheetId="20" r:id="rId20"/>
    <sheet name="Issue Approval" sheetId="21" r:id="rId21"/>
    <sheet name="Listed Co" sheetId="22" r:id="rId22"/>
    <sheet name="Share Mkt Acti" sheetId="23" r:id="rId23"/>
    <sheet name="Turnover Detail" sheetId="24" r:id="rId24"/>
    <sheet name="Securities List" sheetId="25" r:id="rId25"/>
    <sheet name="cpI_New" sheetId="26" r:id="rId26"/>
    <sheet name="CPI YoY" sheetId="27" r:id="rId27"/>
    <sheet name="WPI" sheetId="28" r:id="rId28"/>
    <sheet name="WPI YOY" sheetId="29" r:id="rId29"/>
    <sheet name="NSWI" sheetId="30" r:id="rId30"/>
    <sheet name="GBO" sheetId="31" r:id="rId31"/>
    <sheet name="Revenue" sheetId="32" r:id="rId32"/>
    <sheet name="Fresh TBs" sheetId="33" r:id="rId33"/>
    <sheet name="ODD" sheetId="34" r:id="rId34"/>
    <sheet name="Direction" sheetId="35" r:id="rId35"/>
    <sheet name="X-India" sheetId="36" r:id="rId36"/>
    <sheet name="X-China" sheetId="37" r:id="rId37"/>
    <sheet name="X-Other" sheetId="38" r:id="rId38"/>
    <sheet name="M-India" sheetId="39" r:id="rId39"/>
    <sheet name="M-China" sheetId="40" r:id="rId40"/>
    <sheet name="M-Other" sheetId="41" r:id="rId41"/>
    <sheet name="M_India$" sheetId="42" r:id="rId42"/>
    <sheet name="BOP" sheetId="43" r:id="rId43"/>
    <sheet name="ReserveRs" sheetId="44" r:id="rId44"/>
    <sheet name="Reserves $" sheetId="45" r:id="rId45"/>
    <sheet name="Ex Rate" sheetId="46" r:id="rId46"/>
  </sheets>
  <definedNames>
    <definedName name="_xlnm.Print_Area" localSheetId="30">'GBO'!$A$1:$F$56</definedName>
    <definedName name="_xlnm.Print_Area" localSheetId="16">'Int Rate'!$A$66:$Z$98,'Int Rate'!#REF!</definedName>
    <definedName name="_xlnm.Print_Area" localSheetId="39">'M-China'!$B$1:$H$49</definedName>
    <definedName name="_xlnm.Print_Area" localSheetId="33">'ODD'!$A$1:$H$46</definedName>
    <definedName name="_xlnm.Print_Area" localSheetId="31">'Revenue'!$B$1:$I$20</definedName>
    <definedName name="_xlnm.Print_Area" localSheetId="24">'Securities List'!$B$1:$M$27</definedName>
    <definedName name="_xlnm.Print_Area" localSheetId="22">'Share Mkt Acti'!$A$1:$J$38</definedName>
    <definedName name="_xlnm.Print_Area" localSheetId="19">'Stock Mkt Indicator'!$A$1:$G$21</definedName>
    <definedName name="_xlnm.Print_Area" localSheetId="36">'X-China'!$B$1:$H$28</definedName>
  </definedNames>
  <calcPr fullCalcOnLoad="1"/>
</workbook>
</file>

<file path=xl/sharedStrings.xml><?xml version="1.0" encoding="utf-8"?>
<sst xmlns="http://schemas.openxmlformats.org/spreadsheetml/2006/main" count="2867" uniqueCount="1554">
  <si>
    <t xml:space="preserve">Current Macroeconomic Situation </t>
  </si>
  <si>
    <t>Table No.</t>
  </si>
  <si>
    <t>Monetary and Credit Aggregates</t>
  </si>
  <si>
    <t>Monetary Survey</t>
  </si>
  <si>
    <t>Central Bank Survey</t>
  </si>
  <si>
    <t>Other Depository Corporation Survey</t>
  </si>
  <si>
    <t>Condensed Assets and Liabilities of Commercial Banks</t>
  </si>
  <si>
    <t>Condensed Assets and Liabilities of Development Banks</t>
  </si>
  <si>
    <t>Condensed Assets and Liabilities of Finance Companies</t>
  </si>
  <si>
    <t>Deposit Details of Commercial Banks and Financial Institutions</t>
  </si>
  <si>
    <t>Sectorwise Outstanding Credit of Banks and Financial Institutions</t>
  </si>
  <si>
    <t>Securitywise Outstanding Credit of Banks and Financial Institutions</t>
  </si>
  <si>
    <t>Loan of Commercial Banks to Government Enterprises</t>
  </si>
  <si>
    <t>Outright Sale and Purchase Auction</t>
  </si>
  <si>
    <t>Repo and Reverse Repo Auction</t>
  </si>
  <si>
    <t>13 (A)</t>
  </si>
  <si>
    <t xml:space="preserve">Standing Liquidity Facility </t>
  </si>
  <si>
    <t>13 (B)</t>
  </si>
  <si>
    <t>Deposit Auction</t>
  </si>
  <si>
    <t>Weighted Average Treasury Bills Rate</t>
  </si>
  <si>
    <t>Inter-bank Transaction Amount &amp; Weighted Average Interest Rate</t>
  </si>
  <si>
    <t>Structure of Interest Rates</t>
  </si>
  <si>
    <t>Purchase/Sale of Convertible Foreign Currency</t>
  </si>
  <si>
    <t>Indian Currency Purchase</t>
  </si>
  <si>
    <t xml:space="preserve"> </t>
  </si>
  <si>
    <t>Stock Market</t>
  </si>
  <si>
    <t>Stock Market Indicators</t>
  </si>
  <si>
    <t>Public Issue Approval by SEBON</t>
  </si>
  <si>
    <t>Listed Companies and Market Capitalization</t>
  </si>
  <si>
    <t>Structure of Share Price Indices</t>
  </si>
  <si>
    <t>Securities Market Turnover</t>
  </si>
  <si>
    <t>Securities Listed in Nepal Stock Exchange Ltd.</t>
  </si>
  <si>
    <t>Prices</t>
  </si>
  <si>
    <t>National Consumer Price Index (New Series)</t>
  </si>
  <si>
    <t>National Consumer Price Index (Monthly Series)</t>
  </si>
  <si>
    <t>National Wholesale Price Index</t>
  </si>
  <si>
    <t>National Wholesale Price Index (Monthly Series)</t>
  </si>
  <si>
    <t>National Salary and Wage Rate Index</t>
  </si>
  <si>
    <t>Government Finance</t>
  </si>
  <si>
    <t>Government Budgetary Operation</t>
  </si>
  <si>
    <t>Government Revenue Collection</t>
  </si>
  <si>
    <t xml:space="preserve">Fresh Treasury Bills </t>
  </si>
  <si>
    <t>Outstanding Domestic Debt of the GoN</t>
  </si>
  <si>
    <t>External Sector</t>
  </si>
  <si>
    <t>Direction of Foreign Trade</t>
  </si>
  <si>
    <t>Export of Major Commodities to India</t>
  </si>
  <si>
    <t>Export of Major Commodities to China</t>
  </si>
  <si>
    <t>Export of Major Commodities to Other Countries</t>
  </si>
  <si>
    <t>Import of Major Commodities from India</t>
  </si>
  <si>
    <t>Import of Major Commodities from China</t>
  </si>
  <si>
    <t>Import of Major Commodities from Other Countries</t>
  </si>
  <si>
    <t>Import from India against the US Dollar Payment</t>
  </si>
  <si>
    <t>Summary of Balance of Payments Presentation</t>
  </si>
  <si>
    <t>Gross Foreign Exchange Holdings of the Banking Sector</t>
  </si>
  <si>
    <t xml:space="preserve">Gross Foreign Exchange Holdings of the Banking Sector in US Dollar </t>
  </si>
  <si>
    <t>Exchange Rate of US Dollar</t>
  </si>
  <si>
    <t>Price of Oil and Gold in the International Market</t>
  </si>
  <si>
    <t>(Based on Seven Months' Data of  2014/15)</t>
  </si>
  <si>
    <t>Table 25</t>
  </si>
  <si>
    <t>Mid-Feb 2015</t>
  </si>
  <si>
    <t xml:space="preserve">(2005/06=100) </t>
  </si>
  <si>
    <t>Groups &amp; Sub-groups</t>
  </si>
  <si>
    <t>Weight %</t>
  </si>
  <si>
    <t>2012/13</t>
  </si>
  <si>
    <t>2013/14</t>
  </si>
  <si>
    <t>2014/15</t>
  </si>
  <si>
    <t>Percent Change</t>
  </si>
  <si>
    <t>Jan/Feb</t>
  </si>
  <si>
    <t>Dec/Jan</t>
  </si>
  <si>
    <t>Nov/Dec</t>
  </si>
  <si>
    <t>Column 5 over 3</t>
  </si>
  <si>
    <t>Column 5 over 4</t>
  </si>
  <si>
    <t>Column 8 over 5</t>
  </si>
  <si>
    <t>Column 8 over 7</t>
  </si>
  <si>
    <t xml:space="preserve">Overall Index </t>
  </si>
  <si>
    <t>100.00  </t>
  </si>
  <si>
    <t>180.3  </t>
  </si>
  <si>
    <t>197.6  </t>
  </si>
  <si>
    <t>196.1  </t>
  </si>
  <si>
    <t>212.4  </t>
  </si>
  <si>
    <t>211.2  </t>
  </si>
  <si>
    <t>209.8  </t>
  </si>
  <si>
    <t>8.8  </t>
  </si>
  <si>
    <t>-0.8  </t>
  </si>
  <si>
    <t>7.0  </t>
  </si>
  <si>
    <t>-0.7  </t>
  </si>
  <si>
    <t>1. Food and Beverage</t>
  </si>
  <si>
    <t>46.82  </t>
  </si>
  <si>
    <t>209.6  </t>
  </si>
  <si>
    <t>236.2  </t>
  </si>
  <si>
    <t>232.2  </t>
  </si>
  <si>
    <t>265.6  </t>
  </si>
  <si>
    <t>257.3  </t>
  </si>
  <si>
    <t>253.4  </t>
  </si>
  <si>
    <t>10.8  </t>
  </si>
  <si>
    <t>-1.7  </t>
  </si>
  <si>
    <t>9.1  </t>
  </si>
  <si>
    <t>-1.5  </t>
  </si>
  <si>
    <t>      Cereals Grains &amp; their products</t>
  </si>
  <si>
    <t>14.81  </t>
  </si>
  <si>
    <t>189.1  </t>
  </si>
  <si>
    <t>213.2  </t>
  </si>
  <si>
    <t>213.7  </t>
  </si>
  <si>
    <t>240.2  </t>
  </si>
  <si>
    <t>232.5  </t>
  </si>
  <si>
    <t>231.5  </t>
  </si>
  <si>
    <t>13.0  </t>
  </si>
  <si>
    <t>0.2  </t>
  </si>
  <si>
    <t>8.3  </t>
  </si>
  <si>
    <t>-0.4  </t>
  </si>
  <si>
    <t>      Legume Varieties</t>
  </si>
  <si>
    <t>2.01  </t>
  </si>
  <si>
    <t>213.8  </t>
  </si>
  <si>
    <t>226.9  </t>
  </si>
  <si>
    <t>227.0  </t>
  </si>
  <si>
    <t>258.1  </t>
  </si>
  <si>
    <t>263.9  </t>
  </si>
  <si>
    <t>6.2  </t>
  </si>
  <si>
    <t>0.1  </t>
  </si>
  <si>
    <t>16.2  </t>
  </si>
  <si>
    <t>2.2  </t>
  </si>
  <si>
    <t>      Vegetables</t>
  </si>
  <si>
    <t>5.65  </t>
  </si>
  <si>
    <t>260.0  </t>
  </si>
  <si>
    <t>312.6  </t>
  </si>
  <si>
    <t>272.1  </t>
  </si>
  <si>
    <t>434.3  </t>
  </si>
  <si>
    <t>333.9  </t>
  </si>
  <si>
    <t>286.0  </t>
  </si>
  <si>
    <t>4.6  </t>
  </si>
  <si>
    <t>-13.0  </t>
  </si>
  <si>
    <t>5.1  </t>
  </si>
  <si>
    <t>-14.3  </t>
  </si>
  <si>
    <t>      Meat &amp; Fish</t>
  </si>
  <si>
    <t>5.70  </t>
  </si>
  <si>
    <t>275.1  </t>
  </si>
  <si>
    <t>271.3  </t>
  </si>
  <si>
    <t>282.5  </t>
  </si>
  <si>
    <t>282.3  </t>
  </si>
  <si>
    <t>289.1  </t>
  </si>
  <si>
    <t>19.5  </t>
  </si>
  <si>
    <t>-1.4  </t>
  </si>
  <si>
    <t>6.6  </t>
  </si>
  <si>
    <t>2.4  </t>
  </si>
  <si>
    <t>      Milk Products and Egg</t>
  </si>
  <si>
    <t>5.01  </t>
  </si>
  <si>
    <t>210.7  </t>
  </si>
  <si>
    <t>220.1  </t>
  </si>
  <si>
    <t>222.7  </t>
  </si>
  <si>
    <t>242.7  </t>
  </si>
  <si>
    <t>258.5  </t>
  </si>
  <si>
    <t>261.9  </t>
  </si>
  <si>
    <t>5.7  </t>
  </si>
  <si>
    <t>1.2  </t>
  </si>
  <si>
    <t>17.6  </t>
  </si>
  <si>
    <t>1.3  </t>
  </si>
  <si>
    <t>      Ghee and Oil</t>
  </si>
  <si>
    <t>2.70  </t>
  </si>
  <si>
    <t>190.7  </t>
  </si>
  <si>
    <t>193.4  </t>
  </si>
  <si>
    <t>192.4  </t>
  </si>
  <si>
    <t>192.9  </t>
  </si>
  <si>
    <t>190.4  </t>
  </si>
  <si>
    <t>190.2  </t>
  </si>
  <si>
    <t>0.9  </t>
  </si>
  <si>
    <t>-0.5  </t>
  </si>
  <si>
    <t>-1.1  </t>
  </si>
  <si>
    <t>-0.1  </t>
  </si>
  <si>
    <t>      Fruits</t>
  </si>
  <si>
    <t>2.23  </t>
  </si>
  <si>
    <t>212.1  </t>
  </si>
  <si>
    <t>244.0  </t>
  </si>
  <si>
    <t>245.1  </t>
  </si>
  <si>
    <t>288.6  </t>
  </si>
  <si>
    <t>270.2  </t>
  </si>
  <si>
    <t>266.9  </t>
  </si>
  <si>
    <t>15.6  </t>
  </si>
  <si>
    <t>0.4  </t>
  </si>
  <si>
    <t>8.9  </t>
  </si>
  <si>
    <t>-1.2  </t>
  </si>
  <si>
    <t>      Sugar &amp; Sweets</t>
  </si>
  <si>
    <t>1.36  </t>
  </si>
  <si>
    <t>262.5  </t>
  </si>
  <si>
    <t>258.7  </t>
  </si>
  <si>
    <t>255.3  </t>
  </si>
  <si>
    <t>256.8  </t>
  </si>
  <si>
    <t>254.7  </t>
  </si>
  <si>
    <t>251.1  </t>
  </si>
  <si>
    <t>-2.7  </t>
  </si>
  <si>
    <t>-1.3  </t>
  </si>
  <si>
    <t>-1.6  </t>
  </si>
  <si>
    <t>      Spices</t>
  </si>
  <si>
    <t>1.46  </t>
  </si>
  <si>
    <t>200.4  </t>
  </si>
  <si>
    <t>220.0  </t>
  </si>
  <si>
    <t>222.6  </t>
  </si>
  <si>
    <t>247.5  </t>
  </si>
  <si>
    <t>244.5  </t>
  </si>
  <si>
    <t>243.7  </t>
  </si>
  <si>
    <t>11.1  </t>
  </si>
  <si>
    <t>9.5  </t>
  </si>
  <si>
    <t>-0.3  </t>
  </si>
  <si>
    <t>      Soft Drinks</t>
  </si>
  <si>
    <t>0.96  </t>
  </si>
  <si>
    <t>195.6  </t>
  </si>
  <si>
    <t>200.2  </t>
  </si>
  <si>
    <t>200.3  </t>
  </si>
  <si>
    <t>203.9  </t>
  </si>
  <si>
    <t>206.1  </t>
  </si>
  <si>
    <t>209.1  </t>
  </si>
  <si>
    <t>4.4  </t>
  </si>
  <si>
    <t>1.4  </t>
  </si>
  <si>
    <t>      Hard Drinks</t>
  </si>
  <si>
    <t>1.72  </t>
  </si>
  <si>
    <t>158.5  </t>
  </si>
  <si>
    <t>194.1  </t>
  </si>
  <si>
    <t>209.4  </t>
  </si>
  <si>
    <t>235.0  </t>
  </si>
  <si>
    <t>22.5  </t>
  </si>
  <si>
    <t>0.0  </t>
  </si>
  <si>
    <t>21.1  </t>
  </si>
  <si>
    <t>      Tobacco Products</t>
  </si>
  <si>
    <t>0.85  </t>
  </si>
  <si>
    <t>217.8  </t>
  </si>
  <si>
    <t>272.9  </t>
  </si>
  <si>
    <t>290.9  </t>
  </si>
  <si>
    <t>345.6  </t>
  </si>
  <si>
    <t>25.3  </t>
  </si>
  <si>
    <t>26.6  </t>
  </si>
  <si>
    <t>      Restaurant &amp; Hotel</t>
  </si>
  <si>
    <t>2.35  </t>
  </si>
  <si>
    <t>238.0  </t>
  </si>
  <si>
    <t>262.9  </t>
  </si>
  <si>
    <t>262.8  </t>
  </si>
  <si>
    <t>289.5  </t>
  </si>
  <si>
    <t>291.9  </t>
  </si>
  <si>
    <t>293.7  </t>
  </si>
  <si>
    <t>10.4  </t>
  </si>
  <si>
    <t>11.7  </t>
  </si>
  <si>
    <t>0.6  </t>
  </si>
  <si>
    <t>2. Non-Food and Services</t>
  </si>
  <si>
    <t>53.18  </t>
  </si>
  <si>
    <t>158.2  </t>
  </si>
  <si>
    <t>169.1  </t>
  </si>
  <si>
    <t>169.2  </t>
  </si>
  <si>
    <t>174.8  </t>
  </si>
  <si>
    <t>177.8  </t>
  </si>
  <si>
    <t>177.9  </t>
  </si>
  <si>
    <t>6.9  </t>
  </si>
  <si>
    <t>5.2  </t>
  </si>
  <si>
    <t>      Clothing &amp; Footwear</t>
  </si>
  <si>
    <t>8.49  </t>
  </si>
  <si>
    <t>183.3  </t>
  </si>
  <si>
    <t>205.7  </t>
  </si>
  <si>
    <t>214.6  </t>
  </si>
  <si>
    <t>226.3  </t>
  </si>
  <si>
    <t>12.2  </t>
  </si>
  <si>
    <t>10.0  </t>
  </si>
  <si>
    <t>      Housing &amp; Utilities</t>
  </si>
  <si>
    <t>10.87  </t>
  </si>
  <si>
    <t>157.4  </t>
  </si>
  <si>
    <t>165.2  </t>
  </si>
  <si>
    <t>165.4  </t>
  </si>
  <si>
    <t>167.9  </t>
  </si>
  <si>
    <t>167.6  </t>
  </si>
  <si>
    <t>167.2  </t>
  </si>
  <si>
    <t>5.0  </t>
  </si>
  <si>
    <t>1.1  </t>
  </si>
  <si>
    <t>-0.2  </t>
  </si>
  <si>
    <t>4.89  </t>
  </si>
  <si>
    <t>186.1  </t>
  </si>
  <si>
    <t>203.3  </t>
  </si>
  <si>
    <t>203.6  </t>
  </si>
  <si>
    <t>210.6  </t>
  </si>
  <si>
    <t>221.5  </t>
  </si>
  <si>
    <t>221.7  </t>
  </si>
  <si>
    <t>9.4  </t>
  </si>
  <si>
    <t>      Health</t>
  </si>
  <si>
    <t>3.25  </t>
  </si>
  <si>
    <t>137.3  </t>
  </si>
  <si>
    <t>149.8  </t>
  </si>
  <si>
    <t>153.4  </t>
  </si>
  <si>
    <t>156.2  </t>
  </si>
  <si>
    <t>4.3  </t>
  </si>
  <si>
    <t>      Transport</t>
  </si>
  <si>
    <t>6.01  </t>
  </si>
  <si>
    <t>175.5  </t>
  </si>
  <si>
    <t>183.1  </t>
  </si>
  <si>
    <t>185.3  </t>
  </si>
  <si>
    <t>186.6  </t>
  </si>
  <si>
    <t>184.9  </t>
  </si>
  <si>
    <t>-0.9  </t>
  </si>
  <si>
    <t>      Communication</t>
  </si>
  <si>
    <t>3.64  </t>
  </si>
  <si>
    <t>80.7  </t>
  </si>
  <si>
    <t>80.8  </t>
  </si>
  <si>
    <t>80.6  </t>
  </si>
  <si>
    <t>81.0  </t>
  </si>
  <si>
    <t>0.3  </t>
  </si>
  <si>
    <t>      Recreation and Culture</t>
  </si>
  <si>
    <t>5.39  </t>
  </si>
  <si>
    <t>140.0  </t>
  </si>
  <si>
    <t>149.2  </t>
  </si>
  <si>
    <t>156.3  </t>
  </si>
  <si>
    <t>160.3  </t>
  </si>
  <si>
    <t>6.5  </t>
  </si>
  <si>
    <t>7.5  </t>
  </si>
  <si>
    <t>      Education</t>
  </si>
  <si>
    <t>8.46  </t>
  </si>
  <si>
    <t>174.5  </t>
  </si>
  <si>
    <t>188.1  </t>
  </si>
  <si>
    <t>198.4  </t>
  </si>
  <si>
    <t>7.8  </t>
  </si>
  <si>
    <t>5.5  </t>
  </si>
  <si>
    <t>      Miscellaneous Goods &amp; Services</t>
  </si>
  <si>
    <t>2.17  </t>
  </si>
  <si>
    <t>161.5  </t>
  </si>
  <si>
    <t>172.1  </t>
  </si>
  <si>
    <t>172.3  </t>
  </si>
  <si>
    <t>181.7  </t>
  </si>
  <si>
    <t>184.6  </t>
  </si>
  <si>
    <t>185.5  </t>
  </si>
  <si>
    <t>6.7  </t>
  </si>
  <si>
    <t>7.7  </t>
  </si>
  <si>
    <t>0.5  </t>
  </si>
  <si>
    <t xml:space="preserve">Consumer Price Index : Kathmandu Valley </t>
  </si>
  <si>
    <t>203.2  </t>
  </si>
  <si>
    <t>201.9  </t>
  </si>
  <si>
    <t>219.0  </t>
  </si>
  <si>
    <t>217.2  </t>
  </si>
  <si>
    <t>215.8  </t>
  </si>
  <si>
    <t>8.2  </t>
  </si>
  <si>
    <t>-0.6  </t>
  </si>
  <si>
    <t>49.67  </t>
  </si>
  <si>
    <t>218.4  </t>
  </si>
  <si>
    <t>246.1  </t>
  </si>
  <si>
    <t>242.8  </t>
  </si>
  <si>
    <t>277.6  </t>
  </si>
  <si>
    <t>269.3  </t>
  </si>
  <si>
    <t>266.6  </t>
  </si>
  <si>
    <t>11.2  </t>
  </si>
  <si>
    <t>9.8  </t>
  </si>
  <si>
    <t>-1.0  </t>
  </si>
  <si>
    <t>50.33  </t>
  </si>
  <si>
    <t>168.7  </t>
  </si>
  <si>
    <t>174.3  </t>
  </si>
  <si>
    <t>176.4  </t>
  </si>
  <si>
    <t>175.9  </t>
  </si>
  <si>
    <t xml:space="preserve">Consumer Price Index : Terai </t>
  </si>
  <si>
    <t>174.0  </t>
  </si>
  <si>
    <t>192.2  </t>
  </si>
  <si>
    <t>190.3  </t>
  </si>
  <si>
    <t>207.0  </t>
  </si>
  <si>
    <t>205.0  </t>
  </si>
  <si>
    <t>203.4  </t>
  </si>
  <si>
    <t>44.49  </t>
  </si>
  <si>
    <t>201.1  </t>
  </si>
  <si>
    <t>228.5  </t>
  </si>
  <si>
    <t>223.6  </t>
  </si>
  <si>
    <t>261.1  </t>
  </si>
  <si>
    <t>250.6  </t>
  </si>
  <si>
    <t>244.9  </t>
  </si>
  <si>
    <t>-2.2  </t>
  </si>
  <si>
    <t>-2.3  </t>
  </si>
  <si>
    <t>55.51  </t>
  </si>
  <si>
    <t>155.4  </t>
  </si>
  <si>
    <t>167.5  </t>
  </si>
  <si>
    <t>175.2  </t>
  </si>
  <si>
    <t>176.0  </t>
  </si>
  <si>
    <t xml:space="preserve">Consumer Price Index : Hill </t>
  </si>
  <si>
    <t>183.5  </t>
  </si>
  <si>
    <t>199.1  </t>
  </si>
  <si>
    <t>213.5  </t>
  </si>
  <si>
    <t>214.4  </t>
  </si>
  <si>
    <t>213.4  </t>
  </si>
  <si>
    <t>8.5  </t>
  </si>
  <si>
    <t>7.2  </t>
  </si>
  <si>
    <t>47.26  </t>
  </si>
  <si>
    <t>213.6  </t>
  </si>
  <si>
    <t>237.4  </t>
  </si>
  <si>
    <t>234.3  </t>
  </si>
  <si>
    <t>258.9  </t>
  </si>
  <si>
    <t>254.5  </t>
  </si>
  <si>
    <t>252.2  </t>
  </si>
  <si>
    <t>9.7  </t>
  </si>
  <si>
    <t>7.6  </t>
  </si>
  <si>
    <t>52.74  </t>
  </si>
  <si>
    <t>172.4  </t>
  </si>
  <si>
    <t>179.7  </t>
  </si>
  <si>
    <t>183.8  </t>
  </si>
  <si>
    <t>183.6  </t>
  </si>
  <si>
    <t>Table 26</t>
  </si>
  <si>
    <t>(2005/06 = 100)</t>
  </si>
  <si>
    <t>(y-o-y changes)</t>
  </si>
  <si>
    <t>Mid- Months</t>
  </si>
  <si>
    <t>Index</t>
  </si>
  <si>
    <t xml:space="preserve"> August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</si>
  <si>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</si>
  <si>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</si>
  <si>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</si>
  <si>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</si>
  <si>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</si>
  <si>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</si>
  <si>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</si>
  <si>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</si>
  <si>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</si>
  <si>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</si>
  <si>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</si>
  <si>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>Average</t>
  </si>
  <si>
    <t>Table 27</t>
  </si>
  <si>
    <t>(1999/00=100)</t>
  </si>
  <si>
    <t>(y-o-y)</t>
  </si>
  <si>
    <t xml:space="preserve">Groups and Sub-groups </t>
  </si>
  <si>
    <t xml:space="preserve">Weight % </t>
  </si>
  <si>
    <t>Percentage Change</t>
  </si>
  <si>
    <t>Column 5</t>
  </si>
  <si>
    <t>Column 8</t>
  </si>
  <si>
    <t>Over 3</t>
  </si>
  <si>
    <t>Over 4</t>
  </si>
  <si>
    <t>Over 5</t>
  </si>
  <si>
    <t>Over 7</t>
  </si>
  <si>
    <t>1. Overall Index</t>
  </si>
  <si>
    <t>1.1 Agricultural Commodities</t>
  </si>
  <si>
    <t xml:space="preserve">        Foodgrains </t>
  </si>
  <si>
    <t xml:space="preserve">       Cash Crops </t>
  </si>
  <si>
    <t xml:space="preserve">        Pulses </t>
  </si>
  <si>
    <t xml:space="preserve">        Fruits and Vegetables</t>
  </si>
  <si>
    <t xml:space="preserve">        Spices </t>
  </si>
  <si>
    <t xml:space="preserve">        Livestock Production</t>
  </si>
  <si>
    <t>1.2 Domestic Manufactured Commodities</t>
  </si>
  <si>
    <t xml:space="preserve">        Food-Related Products</t>
  </si>
  <si>
    <t xml:space="preserve">        Beverages and Tobacco </t>
  </si>
  <si>
    <t xml:space="preserve">        Construction Materials</t>
  </si>
  <si>
    <t xml:space="preserve">        Others </t>
  </si>
  <si>
    <t>1.3 Imported Commodities</t>
  </si>
  <si>
    <t xml:space="preserve">        Petroleum Products and Coal</t>
  </si>
  <si>
    <t xml:space="preserve">        Chemical Fertilizers and Chemical Goods</t>
  </si>
  <si>
    <t xml:space="preserve">        Transport Vehicles and Machinery Goods</t>
  </si>
  <si>
    <t xml:space="preserve">        Electric and Electronic Goods</t>
  </si>
  <si>
    <t xml:space="preserve">        Drugs and Medicine</t>
  </si>
  <si>
    <t xml:space="preserve">        Textile-Related Products</t>
  </si>
  <si>
    <t xml:space="preserve">        Others</t>
  </si>
  <si>
    <t>`</t>
  </si>
  <si>
    <t>Table 28</t>
  </si>
  <si>
    <t>(1999/00 = 100)</t>
  </si>
  <si>
    <t>Mid-Months</t>
  </si>
  <si>
    <t xml:space="preserve">     2005/06P</t>
  </si>
  <si>
    <t>INDEX</t>
  </si>
  <si>
    <t>%CHANGES</t>
  </si>
  <si>
    <t>Table 29</t>
  </si>
  <si>
    <t>National Salary and Wage Rate Indiex</t>
  </si>
  <si>
    <t>(2004/05=100)</t>
  </si>
  <si>
    <t>S.No.</t>
  </si>
  <si>
    <t>Groups/Sub-groups</t>
  </si>
  <si>
    <t>Weight</t>
  </si>
  <si>
    <t>%</t>
  </si>
  <si>
    <t>5 over 3</t>
  </si>
  <si>
    <t>5 over 4</t>
  </si>
  <si>
    <t>8 over 5</t>
  </si>
  <si>
    <t>8 over 7</t>
  </si>
  <si>
    <t>Overall Index</t>
  </si>
  <si>
    <t>Salary Index</t>
  </si>
  <si>
    <t>Officers</t>
  </si>
  <si>
    <t>Non Officers</t>
  </si>
  <si>
    <t>Civil Service</t>
  </si>
  <si>
    <t>Public Corporations</t>
  </si>
  <si>
    <t>Bank &amp; Financial Institutions</t>
  </si>
  <si>
    <t>Army  &amp; Police Forces</t>
  </si>
  <si>
    <t>Education</t>
  </si>
  <si>
    <t>Private Institutions</t>
  </si>
  <si>
    <t>Wage Rate Index</t>
  </si>
  <si>
    <t>Agricultural Labourer</t>
  </si>
  <si>
    <t>Male</t>
  </si>
  <si>
    <t>Female</t>
  </si>
  <si>
    <t>Industrial Labourer</t>
  </si>
  <si>
    <t>High Skilled</t>
  </si>
  <si>
    <t>Skilled</t>
  </si>
  <si>
    <t>Semi Skilled</t>
  </si>
  <si>
    <t>Unskilled</t>
  </si>
  <si>
    <t>Construction Labourer</t>
  </si>
  <si>
    <t>Mason</t>
  </si>
  <si>
    <t>Carpenter</t>
  </si>
  <si>
    <t>Worker</t>
  </si>
  <si>
    <t>Table 30</t>
  </si>
  <si>
    <t>Government Budgetary Operation+</t>
  </si>
  <si>
    <t>(On Cash Basis)</t>
  </si>
  <si>
    <t xml:space="preserve"> (Rs. in million)</t>
  </si>
  <si>
    <t>Amount</t>
  </si>
  <si>
    <t>Heads</t>
  </si>
  <si>
    <r>
      <t>2014/15</t>
    </r>
    <r>
      <rPr>
        <b/>
        <vertAlign val="superscript"/>
        <sz val="10"/>
        <rFont val="Times New Roman"/>
        <family val="1"/>
      </rPr>
      <t>P</t>
    </r>
  </si>
  <si>
    <t>Sanctioned Expenditure</t>
  </si>
  <si>
    <t xml:space="preserve">   Recurrent</t>
  </si>
  <si>
    <t xml:space="preserve">   Capital</t>
  </si>
  <si>
    <t xml:space="preserve">       a.Domestic Resources &amp; Loans </t>
  </si>
  <si>
    <t xml:space="preserve">       b.Foreign Grants</t>
  </si>
  <si>
    <t>-</t>
  </si>
  <si>
    <t xml:space="preserve">   Financial</t>
  </si>
  <si>
    <t>Unspent Government Balance</t>
  </si>
  <si>
    <t xml:space="preserve">   Financial </t>
  </si>
  <si>
    <t>Actual Expenditure of Budget</t>
  </si>
  <si>
    <t>Expenditure from Freeze Accounts</t>
  </si>
  <si>
    <t xml:space="preserve">   Freeze-1 Recurrent</t>
  </si>
  <si>
    <t xml:space="preserve">   Freeze-2 Capital</t>
  </si>
  <si>
    <t xml:space="preserve">   Freeze-3 Financial</t>
  </si>
  <si>
    <t>Total Expenditure</t>
  </si>
  <si>
    <t>Total Resources</t>
  </si>
  <si>
    <t>Revenue and Grants</t>
  </si>
  <si>
    <t xml:space="preserve">    Revenue</t>
  </si>
  <si>
    <t xml:space="preserve">    Foreign Grants</t>
  </si>
  <si>
    <t xml:space="preserve">    Non-Budgetary Receipts, net</t>
  </si>
  <si>
    <t xml:space="preserve">    Others </t>
  </si>
  <si>
    <t xml:space="preserve">    V. A. T. </t>
  </si>
  <si>
    <t xml:space="preserve">   Customs</t>
  </si>
  <si>
    <t xml:space="preserve">  Local Authorities' Account (LAA)#</t>
  </si>
  <si>
    <t>Deficits(-) Surplus(+)</t>
  </si>
  <si>
    <t>Sources of Financing</t>
  </si>
  <si>
    <t xml:space="preserve">   Internal Loans</t>
  </si>
  <si>
    <t xml:space="preserve">         Domestic Borrowings</t>
  </si>
  <si>
    <t xml:space="preserve">             (i) Treasury Bills</t>
  </si>
  <si>
    <t xml:space="preserve">             (ii) Development Bond</t>
  </si>
  <si>
    <t xml:space="preserve">             (iii) National Saving Bond</t>
  </si>
  <si>
    <t xml:space="preserve">             (iv) Citizen Saving Bond</t>
  </si>
  <si>
    <t xml:space="preserve">             (v) Foreign Employment Bond</t>
  </si>
  <si>
    <t xml:space="preserve">          Overdrafts++</t>
  </si>
  <si>
    <t xml:space="preserve">          Others@</t>
  </si>
  <si>
    <t xml:space="preserve">  Principal Refund and Share Divestment</t>
  </si>
  <si>
    <t xml:space="preserve">  Foreign Loans</t>
  </si>
  <si>
    <t xml:space="preserve"> #  Change in outstanding amount disbursed to VDC/DDC remaining unspent.</t>
  </si>
  <si>
    <t xml:space="preserve"> ++ Minus (-) indicates surplus.</t>
  </si>
  <si>
    <t>@ Interest from Government Treasury transactions and others.</t>
  </si>
  <si>
    <t xml:space="preserve"> P :  Provisional.</t>
  </si>
  <si>
    <t>Table 31</t>
  </si>
  <si>
    <t>Amount (Rs. in million)</t>
  </si>
  <si>
    <t>Growth Rate</t>
  </si>
  <si>
    <t>Composition</t>
  </si>
  <si>
    <r>
      <t xml:space="preserve">2014/15 </t>
    </r>
    <r>
      <rPr>
        <b/>
        <i/>
        <vertAlign val="superscript"/>
        <sz val="10"/>
        <rFont val="Times New Roman"/>
        <family val="1"/>
      </rPr>
      <t>p</t>
    </r>
  </si>
  <si>
    <t xml:space="preserve">   Value Added Tax</t>
  </si>
  <si>
    <t xml:space="preserve">   Income Tax</t>
  </si>
  <si>
    <t xml:space="preserve">   Excise</t>
  </si>
  <si>
    <t xml:space="preserve">   Registration Fee</t>
  </si>
  <si>
    <t xml:space="preserve">   Vechile Tax</t>
  </si>
  <si>
    <t xml:space="preserve">   Educational Service Tax</t>
  </si>
  <si>
    <t xml:space="preserve">   Health Service Tax</t>
  </si>
  <si>
    <t xml:space="preserve">  Other Tax*</t>
  </si>
  <si>
    <t xml:space="preserve">   Non-Tax Revenue</t>
  </si>
  <si>
    <t>Total  Revenue</t>
  </si>
  <si>
    <t>* Other tax includes road maintenance and improvement duty, road construction and maintenance duty, firm and agency registration fee and ownership certificate charge .</t>
  </si>
  <si>
    <t>P: Provisional</t>
  </si>
  <si>
    <t>Source: Ministry of Finance</t>
  </si>
  <si>
    <t>Table 33</t>
  </si>
  <si>
    <t>(Rs. in million)</t>
  </si>
  <si>
    <t>No.</t>
  </si>
  <si>
    <t xml:space="preserve"> Name of Bonds/Ownership</t>
  </si>
  <si>
    <t>Amount Change</t>
  </si>
  <si>
    <t>Mid-Jul</t>
  </si>
  <si>
    <t>Treasury Bills</t>
  </si>
  <si>
    <t xml:space="preserve">    a. Nepal Rastra Bank</t>
  </si>
  <si>
    <t xml:space="preserve">    b. Commercial Banks</t>
  </si>
  <si>
    <t xml:space="preserve">    c. Development Banks</t>
  </si>
  <si>
    <t xml:space="preserve">    d. Finance Companies</t>
  </si>
  <si>
    <t xml:space="preserve">    e. Others</t>
  </si>
  <si>
    <t>Development Bond</t>
  </si>
  <si>
    <t>National Saving Bond</t>
  </si>
  <si>
    <t>Citizen Saving Bond</t>
  </si>
  <si>
    <t xml:space="preserve">    a. Nepal Rastra Bank (Secondary Market)</t>
  </si>
  <si>
    <t>Foreign Employment Bond</t>
  </si>
  <si>
    <t>a. Nepal Rastra Bank</t>
  </si>
  <si>
    <t>b. Others</t>
  </si>
  <si>
    <t>Special Bond</t>
  </si>
  <si>
    <t>b. Commercial Banks (10 yrs bond of RBB)</t>
  </si>
  <si>
    <t>c. Others</t>
  </si>
  <si>
    <t>Short-term Loans &amp; Advances</t>
  </si>
  <si>
    <t>Total Domestic Debt</t>
  </si>
  <si>
    <t>Seven months</t>
  </si>
  <si>
    <t xml:space="preserve"> +  Based on data reported by 8 offices of NRB,  66 branches of Rastriya Banijya Bank Limited,  44 branches of Nepal Bank Limited, 9  branches of Everest Bank Limited, 4 branches of Global IME Bank Limited and 1 branch each from Nepal Bangladesh Bank Limited, NMB Bank Limited and Bank of Kathmandu Limited conducting government transactions and release report from 79  DTCOs and payment centres.</t>
  </si>
  <si>
    <t>2012/13^</t>
  </si>
  <si>
    <t>^ The reported total revenue of 2012/13 is higher by Rs.289.8 million (MOF) than reported in treasury position of the same month.</t>
  </si>
  <si>
    <t>Mid-Jul to Mid-Feb</t>
  </si>
  <si>
    <t>Mid-Feb</t>
  </si>
  <si>
    <t>Table 1</t>
  </si>
  <si>
    <t xml:space="preserve">Changes during seven months </t>
  </si>
  <si>
    <t>Monetary Aggregates</t>
  </si>
  <si>
    <t xml:space="preserve">Jul </t>
  </si>
  <si>
    <t>Feb</t>
  </si>
  <si>
    <t>Jul (p)</t>
  </si>
  <si>
    <t>Percent</t>
  </si>
  <si>
    <t>1. Foreign Assets, Net</t>
  </si>
  <si>
    <t>1/</t>
  </si>
  <si>
    <t>2/</t>
  </si>
  <si>
    <t xml:space="preserve">     1.1 Foreign Assets</t>
  </si>
  <si>
    <t xml:space="preserve">     1.2 Foreign Liabilities</t>
  </si>
  <si>
    <t xml:space="preserve">           a. Deposits</t>
  </si>
  <si>
    <t xml:space="preserve">           b. Other </t>
  </si>
  <si>
    <t>2. Net Domestic Assets</t>
  </si>
  <si>
    <t xml:space="preserve">   2.1 Domestic Credit</t>
  </si>
  <si>
    <t xml:space="preserve">        a. Net Claims on Government</t>
  </si>
  <si>
    <t xml:space="preserve">              Claims on Government</t>
  </si>
  <si>
    <t xml:space="preserve">              Government Deposits</t>
  </si>
  <si>
    <t xml:space="preserve">       b. Claims on Non-Financial Government Enterprises</t>
  </si>
  <si>
    <t xml:space="preserve">       c. Claims on Financial Institutions</t>
  </si>
  <si>
    <t xml:space="preserve">              Government </t>
  </si>
  <si>
    <t xml:space="preserve">              Non-government</t>
  </si>
  <si>
    <t xml:space="preserve">       d. Claims on Private Sector </t>
  </si>
  <si>
    <t xml:space="preserve">   2.2 Net Non-Monetary Liabilities</t>
  </si>
  <si>
    <t>3. Broad Money (M2)</t>
  </si>
  <si>
    <t xml:space="preserve">  3.1 Money Supply (a+b), M1+</t>
  </si>
  <si>
    <t xml:space="preserve">      a. Money Supply (M1)</t>
  </si>
  <si>
    <t xml:space="preserve">             Currency</t>
  </si>
  <si>
    <t xml:space="preserve">             Demand Deposits</t>
  </si>
  <si>
    <t xml:space="preserve">      b. Saving and Call Deposits</t>
  </si>
  <si>
    <t xml:space="preserve">  3.2 Time Deposits</t>
  </si>
  <si>
    <t>4. Broad Money Liquidity (M3)</t>
  </si>
  <si>
    <r>
      <t>1</t>
    </r>
    <r>
      <rPr>
        <b/>
        <sz val="10"/>
        <rFont val="Times New Roman"/>
        <family val="1"/>
      </rPr>
      <t>/</t>
    </r>
    <r>
      <rPr>
        <sz val="10"/>
        <rFont val="Times New Roman"/>
        <family val="1"/>
      </rPr>
      <t xml:space="preserve"> Adjusting the exchange valuation gain of  Rs. </t>
    </r>
  </si>
  <si>
    <t>million</t>
  </si>
  <si>
    <r>
      <t>2/</t>
    </r>
    <r>
      <rPr>
        <sz val="10"/>
        <rFont val="Times New Roman"/>
        <family val="1"/>
      </rPr>
      <t xml:space="preserve"> Adjusting the exchange valuation gain of Rs. </t>
    </r>
  </si>
  <si>
    <t>p = provisional, e = estimates</t>
  </si>
  <si>
    <t>Memorandum Items</t>
  </si>
  <si>
    <t>Money multiplier (M1)</t>
  </si>
  <si>
    <t>Money multiplier (M1+)</t>
  </si>
  <si>
    <t>Money multiplier (M2)</t>
  </si>
  <si>
    <t>Table 2</t>
  </si>
  <si>
    <t>Headings</t>
  </si>
  <si>
    <t>1. Foreign Assets</t>
  </si>
  <si>
    <t xml:space="preserve">     1.1 Gold Investment</t>
  </si>
  <si>
    <t xml:space="preserve">     1.2 SDR Holdings</t>
  </si>
  <si>
    <t xml:space="preserve">     1.3 Reserve Position in the Fund</t>
  </si>
  <si>
    <t xml:space="preserve">     1.4 Foreign Exchange</t>
  </si>
  <si>
    <t>2. Claims on Government</t>
  </si>
  <si>
    <t xml:space="preserve">     2.1 Treasury Bills</t>
  </si>
  <si>
    <t xml:space="preserve">     2.2 Development Bonds</t>
  </si>
  <si>
    <t xml:space="preserve">     2.3 Other Government Papers</t>
  </si>
  <si>
    <t xml:space="preserve">     2.4 Loans and Advances</t>
  </si>
  <si>
    <t>3. Claims on Non-Financial Government Enterprises</t>
  </si>
  <si>
    <t>4. Claims on Non-Banking Financial Institutions</t>
  </si>
  <si>
    <t xml:space="preserve">     4.1 Government </t>
  </si>
  <si>
    <t xml:space="preserve">     4.2 Non-Government</t>
  </si>
  <si>
    <t>5. Claims on Banks and Financial Institutons</t>
  </si>
  <si>
    <t xml:space="preserve">     5.1 Refinance</t>
  </si>
  <si>
    <t xml:space="preserve">     5.2 Repo Lending/SLF</t>
  </si>
  <si>
    <t>6. Claims on Private Sector</t>
  </si>
  <si>
    <t>7. Other Assets</t>
  </si>
  <si>
    <t xml:space="preserve">   Assets = Liabilities</t>
  </si>
  <si>
    <t>8.  Reserve Money</t>
  </si>
  <si>
    <t xml:space="preserve">     8.1 Currency Outside ODCs</t>
  </si>
  <si>
    <t xml:space="preserve">     8.2 Currency Held by ODCs</t>
  </si>
  <si>
    <t xml:space="preserve">     8.3 Deposits of Commercial Banks</t>
  </si>
  <si>
    <t xml:space="preserve">     8.4  Deposits of Development Banks</t>
  </si>
  <si>
    <t xml:space="preserve">     8.5 Deposits of  Finance Companies</t>
  </si>
  <si>
    <t xml:space="preserve">     8.6 Other Deposits</t>
  </si>
  <si>
    <t>9.  Government Deposits</t>
  </si>
  <si>
    <t>10.  Foreign Liabilities</t>
  </si>
  <si>
    <t xml:space="preserve">     10.1 Foreign Deposits</t>
  </si>
  <si>
    <t xml:space="preserve">     10.2 IMF Trust Fund</t>
  </si>
  <si>
    <t xml:space="preserve">     10.3 Use of Fund Resources</t>
  </si>
  <si>
    <t xml:space="preserve">     10.4 SAF</t>
  </si>
  <si>
    <t xml:space="preserve">     10.5 ESAF</t>
  </si>
  <si>
    <t xml:space="preserve">     10.6 PRGF</t>
  </si>
  <si>
    <t xml:space="preserve">     10.7 CSI </t>
  </si>
  <si>
    <t>11. Capital and Reserve</t>
  </si>
  <si>
    <t>12. Other Liabilities</t>
  </si>
  <si>
    <t>Net Foreign Assets</t>
  </si>
  <si>
    <t>Net Domestic Assets</t>
  </si>
  <si>
    <t>Other Items, Net</t>
  </si>
  <si>
    <t>1/ Adjusting the exchange valuation gain of Rs.</t>
  </si>
  <si>
    <t xml:space="preserve">2/ Adjusting the exchange valuation gain of Rs. </t>
  </si>
  <si>
    <t>Table 3</t>
  </si>
  <si>
    <t>1. Total Deposits</t>
  </si>
  <si>
    <t xml:space="preserve">    1.1 Demand Deposits</t>
  </si>
  <si>
    <t xml:space="preserve">           a.  Domestic Deposits</t>
  </si>
  <si>
    <t xml:space="preserve">           b. Foreign Deposits</t>
  </si>
  <si>
    <t xml:space="preserve">    1.2 Saving Deposits</t>
  </si>
  <si>
    <t xml:space="preserve">    1.3 Fixed Deposits</t>
  </si>
  <si>
    <t xml:space="preserve">    1.4 Call Deposits</t>
  </si>
  <si>
    <t xml:space="preserve">   1.5 Margin Deposits</t>
  </si>
  <si>
    <t>2. Borrowings from Rastra Bank</t>
  </si>
  <si>
    <t>3. Foreign Liabilities</t>
  </si>
  <si>
    <t>4. Other Liabilities</t>
  </si>
  <si>
    <t xml:space="preserve">     4.1 Paid-up Capital</t>
  </si>
  <si>
    <t xml:space="preserve">     4.2 General Reserves</t>
  </si>
  <si>
    <t xml:space="preserve">     4.3 Other Liabilities</t>
  </si>
  <si>
    <t>Assets =  Liabilities</t>
  </si>
  <si>
    <t>5. Liquid Funds</t>
  </si>
  <si>
    <t xml:space="preserve">    5.1 Cash in Hand</t>
  </si>
  <si>
    <t xml:space="preserve">    5.2 Balance with Rastra Bank</t>
  </si>
  <si>
    <t xml:space="preserve">    5.3 Foreign Currency in Hand</t>
  </si>
  <si>
    <t xml:space="preserve">    5.4 Balance Held Abroad</t>
  </si>
  <si>
    <t xml:space="preserve">    5.5 Cash in Transit</t>
  </si>
  <si>
    <t>6. Loans and Advances</t>
  </si>
  <si>
    <t xml:space="preserve">    6.1 Claims on Government</t>
  </si>
  <si>
    <t xml:space="preserve">    6.2 Claims on  Non-Financial Government Enterprises</t>
  </si>
  <si>
    <t xml:space="preserve">    6.3 Claims on Financial Enterprises</t>
  </si>
  <si>
    <t>a.Government</t>
  </si>
  <si>
    <t>b.Non-Government</t>
  </si>
  <si>
    <t xml:space="preserve">    6.4 Claims on Private Sector</t>
  </si>
  <si>
    <t xml:space="preserve">            a.  Principal</t>
  </si>
  <si>
    <t xml:space="preserve">            b.  Interest Accrued</t>
  </si>
  <si>
    <t xml:space="preserve">    6.5 Foreign Bills Purchased &amp; Discounted</t>
  </si>
  <si>
    <t xml:space="preserve"> p = provisional, e = estimates</t>
  </si>
  <si>
    <t>Table 4</t>
  </si>
  <si>
    <t>2. Borrowings from Nepal Rastra Bank</t>
  </si>
  <si>
    <t xml:space="preserve">    5.2 Balance with Nepal Rastra Bank</t>
  </si>
  <si>
    <t>Table 5</t>
  </si>
  <si>
    <t>Table 6</t>
  </si>
  <si>
    <t>Table 7</t>
  </si>
  <si>
    <t>Deposit Details of Banks and Financial Institutions</t>
  </si>
  <si>
    <t>1. Foreign Deposits</t>
  </si>
  <si>
    <t>2. Local Government/VDC</t>
  </si>
  <si>
    <t>3. Non-banks Financial Institutions</t>
  </si>
  <si>
    <t xml:space="preserve">     3.1 Insurance Companies</t>
  </si>
  <si>
    <t xml:space="preserve">     3.2 Employees Provident Fund</t>
  </si>
  <si>
    <t xml:space="preserve">     3.3  Citizen Investment Trust</t>
  </si>
  <si>
    <t xml:space="preserve">     3.4 Others</t>
  </si>
  <si>
    <t>4. Government Corporations</t>
  </si>
  <si>
    <t>5. Non-government Corporations</t>
  </si>
  <si>
    <t>6. Inter-bank Deposits*</t>
  </si>
  <si>
    <t>7. Non-profit Organisations</t>
  </si>
  <si>
    <t>8. Individuals</t>
  </si>
  <si>
    <t>9. Miscellaneous</t>
  </si>
  <si>
    <t>Total</t>
  </si>
  <si>
    <t>Current Account increase due to increase in deposits by foreign airlines, foreign residents and foreign operated govt</t>
  </si>
  <si>
    <t>Projects</t>
  </si>
  <si>
    <t>Change in Saving account</t>
  </si>
  <si>
    <t>Increase in insurance companies deposits (non depository financial institutions by 3.79 billion)</t>
  </si>
  <si>
    <t>Change in call deposits</t>
  </si>
  <si>
    <t>due to increase in deposits of Rural Development banks and finance companies Rs 2/2 billion</t>
  </si>
  <si>
    <t>*Deposits among "A", "B" and "C" class financial institutions</t>
  </si>
  <si>
    <t>Table 8</t>
  </si>
  <si>
    <t>Sectorwise Outstanding Credit of Banks and Financial Insitutions</t>
  </si>
  <si>
    <t>percent</t>
  </si>
  <si>
    <t xml:space="preserve"> 1. Agriculture</t>
  </si>
  <si>
    <t xml:space="preserve"> 6. Transportation Equipment Production and Fitting</t>
  </si>
  <si>
    <t xml:space="preserve">     1.1 Farming /Farming Service</t>
  </si>
  <si>
    <t xml:space="preserve">     6.1 Vehicles and Vehicle Parts</t>
  </si>
  <si>
    <t xml:space="preserve">     1.2 Tea</t>
  </si>
  <si>
    <t xml:space="preserve">     6.2 Jet Boat/Water Transportation</t>
  </si>
  <si>
    <t xml:space="preserve">     1.3 Animals Farming/Service</t>
  </si>
  <si>
    <t xml:space="preserve">     6.3 Aircraft  and Aircraft Parts</t>
  </si>
  <si>
    <t xml:space="preserve">     1.4 Forest, Fish Farming, and Slaughter</t>
  </si>
  <si>
    <t xml:space="preserve">     6.4 Other Parts about Transportation</t>
  </si>
  <si>
    <t xml:space="preserve">     1.5 Other Agriculture and Agricultural Services</t>
  </si>
  <si>
    <t xml:space="preserve"> 7. Transportation, Communications and Public Services</t>
  </si>
  <si>
    <t xml:space="preserve"> 2. Mines</t>
  </si>
  <si>
    <t xml:space="preserve">     7.1 Railways and Passengers Vehicles</t>
  </si>
  <si>
    <t xml:space="preserve">     2.1 Metals (Iron, Lead, etc.)</t>
  </si>
  <si>
    <t xml:space="preserve">     7.2 Truck Services and Store Arrangements</t>
  </si>
  <si>
    <t xml:space="preserve">     2.2 Charcoal</t>
  </si>
  <si>
    <t xml:space="preserve">     7.3 Pipe Lines Except Natural Gas</t>
  </si>
  <si>
    <t xml:space="preserve">     2.3 Graphite</t>
  </si>
  <si>
    <t xml:space="preserve">     7.4 Communications</t>
  </si>
  <si>
    <t xml:space="preserve">     2.4 Magnesite</t>
  </si>
  <si>
    <t xml:space="preserve">     7.5 Electricity</t>
  </si>
  <si>
    <t xml:space="preserve">     2.5 Chalks</t>
  </si>
  <si>
    <t xml:space="preserve">     7.6 Gas and Gas Pipe Line Services</t>
  </si>
  <si>
    <t xml:space="preserve">     2.6 Oil and Gas Extraction</t>
  </si>
  <si>
    <t xml:space="preserve">     7.7 Other Services</t>
  </si>
  <si>
    <t xml:space="preserve">     2.7 About Mines Others</t>
  </si>
  <si>
    <t xml:space="preserve"> 8. Wholesaler and Retailers</t>
  </si>
  <si>
    <t xml:space="preserve"> 3. Productions</t>
  </si>
  <si>
    <t xml:space="preserve">     8.1 Wholesale Business - Durable Commodities</t>
  </si>
  <si>
    <t xml:space="preserve">     3.1 Food Production (Packing and Processing)</t>
  </si>
  <si>
    <t xml:space="preserve">     8.2 Wholesale Business - Non Durable Commodities</t>
  </si>
  <si>
    <t xml:space="preserve">     3.2 Agriculture and Forest Production</t>
  </si>
  <si>
    <t xml:space="preserve">     8.3 Automative Dealer/ Franchise</t>
  </si>
  <si>
    <t xml:space="preserve">     3.3 Drinking Materials (Bear, Alcohol, Soda, etc.)</t>
  </si>
  <si>
    <t xml:space="preserve">     8.4 Other Retail Business</t>
  </si>
  <si>
    <t xml:space="preserve">         3.3.1 Alcohol</t>
  </si>
  <si>
    <t xml:space="preserve">     8.5 Import Business</t>
  </si>
  <si>
    <t xml:space="preserve">         3.3.2 Non-Alcohol</t>
  </si>
  <si>
    <t xml:space="preserve">     8.6 Export Business</t>
  </si>
  <si>
    <t xml:space="preserve">     3.4 Tobacco</t>
  </si>
  <si>
    <t xml:space="preserve"> 9. Finance, Insurance, and Fixed Assets</t>
  </si>
  <si>
    <t xml:space="preserve">     3.5 Handicrafts</t>
  </si>
  <si>
    <t xml:space="preserve">     9.1 Commercial Banks</t>
  </si>
  <si>
    <t xml:space="preserve">     3.6 Sunpat</t>
  </si>
  <si>
    <t xml:space="preserve">     9.2 Finance Companies</t>
  </si>
  <si>
    <t xml:space="preserve">     3.7 Textile Production and Ready Made Clothings</t>
  </si>
  <si>
    <t xml:space="preserve">     9.3 Development Banks</t>
  </si>
  <si>
    <t xml:space="preserve">     3.8 Loging and Timber Production / Furniture</t>
  </si>
  <si>
    <t xml:space="preserve">     9.4 Rural Development Banks</t>
  </si>
  <si>
    <t xml:space="preserve">     3.9 Paper</t>
  </si>
  <si>
    <t xml:space="preserve">     9.5 Saving and Debt Cooperatives</t>
  </si>
  <si>
    <t xml:space="preserve">     3.10 Printing and Publishing</t>
  </si>
  <si>
    <t xml:space="preserve">     9.6 Pension Fund and Insurance Companies</t>
  </si>
  <si>
    <t xml:space="preserve">     3.11 Industrial and Agricultural</t>
  </si>
  <si>
    <t xml:space="preserve">     9.7 Other Financial Institutions</t>
  </si>
  <si>
    <t xml:space="preserve">     3.12 Medicine</t>
  </si>
  <si>
    <t xml:space="preserve">     9.8 Local Government (VDC/Municipality/DDC)</t>
  </si>
  <si>
    <t xml:space="preserve">     3.13 Processed Oil and Charcoal Production</t>
  </si>
  <si>
    <t xml:space="preserve">     9.9 Non Financial Government Institutions</t>
  </si>
  <si>
    <t xml:space="preserve">     3.14 Rasin and Tarpin</t>
  </si>
  <si>
    <t xml:space="preserve">     9.10 Private Non Financial Institutions</t>
  </si>
  <si>
    <t xml:space="preserve">     3.15 Rubber Tyre</t>
  </si>
  <si>
    <t xml:space="preserve">     9.11 Real Estates</t>
  </si>
  <si>
    <t xml:space="preserve">     3.16 Leather</t>
  </si>
  <si>
    <t xml:space="preserve">     9.12 Other Investment Institutions</t>
  </si>
  <si>
    <t xml:space="preserve">     3.17 Plastic</t>
  </si>
  <si>
    <t xml:space="preserve"> 10. Service Industries</t>
  </si>
  <si>
    <t xml:space="preserve">     3.18 Cement</t>
  </si>
  <si>
    <t xml:space="preserve">     10.1 Tourism (Treaking, Mountaining, Resort, Rafting, Camping, etc.)</t>
  </si>
  <si>
    <t xml:space="preserve">     3.19 Stone, Soil and Lead Production</t>
  </si>
  <si>
    <t xml:space="preserve">     10.2 Hotel</t>
  </si>
  <si>
    <t xml:space="preserve">     3.20 Metals - Basic Iron and Steel Plants</t>
  </si>
  <si>
    <t xml:space="preserve">     10.3 Advertising Agency</t>
  </si>
  <si>
    <t xml:space="preserve">     3.21 Metals - Other Plants</t>
  </si>
  <si>
    <t xml:space="preserve">     10.4 Automotive Services</t>
  </si>
  <si>
    <t xml:space="preserve">     3.22 Miscellaneous Productions</t>
  </si>
  <si>
    <t xml:space="preserve">     10.5 Hospitals, Clinic, etc./Health Service </t>
  </si>
  <si>
    <t xml:space="preserve"> 4. Construction</t>
  </si>
  <si>
    <t xml:space="preserve">     10.6 Educational Services</t>
  </si>
  <si>
    <t xml:space="preserve">     4.1 Residential</t>
  </si>
  <si>
    <t xml:space="preserve">     10.7 Entertainment, Recreation, Films</t>
  </si>
  <si>
    <t xml:space="preserve">     4.2 Non Residential</t>
  </si>
  <si>
    <t xml:space="preserve">     10.8 Other Service Companies</t>
  </si>
  <si>
    <t xml:space="preserve">     4.3 Heavy Constructions (Highway, Bridges, etc.)</t>
  </si>
  <si>
    <t xml:space="preserve"> 11. Consumable Loan</t>
  </si>
  <si>
    <t xml:space="preserve"> 5. Metal Productions, Machinary, and Electrical Tools and fitting</t>
  </si>
  <si>
    <t xml:space="preserve">     11.1 Gold and Silver</t>
  </si>
  <si>
    <t xml:space="preserve">     5.1 Fabricated Metal Equipments</t>
  </si>
  <si>
    <t xml:space="preserve">     11.2 Fixed A/c Receipt</t>
  </si>
  <si>
    <t xml:space="preserve">     5.2 Machine Tools</t>
  </si>
  <si>
    <t xml:space="preserve">     11.3 Guarantee Bond</t>
  </si>
  <si>
    <t xml:space="preserve">     5.3 Machinary - Agricultural</t>
  </si>
  <si>
    <t xml:space="preserve">     11.4 Credit Card</t>
  </si>
  <si>
    <t xml:space="preserve">     5.4 Machinary - Construction, Oil, and Mines</t>
  </si>
  <si>
    <t xml:space="preserve"> 12. Local Government</t>
  </si>
  <si>
    <t xml:space="preserve">     5.5 Machinary - Office and Computing</t>
  </si>
  <si>
    <t xml:space="preserve"> 13. Others</t>
  </si>
  <si>
    <t xml:space="preserve">     5.6 Machinary - Others</t>
  </si>
  <si>
    <t>Total (1 to 13)</t>
  </si>
  <si>
    <t xml:space="preserve">     5.7 Electrical Equipments</t>
  </si>
  <si>
    <t xml:space="preserve">     5.8 Home Equipments</t>
  </si>
  <si>
    <t xml:space="preserve">     5.9 Communications Equipments</t>
  </si>
  <si>
    <t xml:space="preserve">     5.10 Electronic Parts</t>
  </si>
  <si>
    <t xml:space="preserve">     5.11 Medical Equipments</t>
  </si>
  <si>
    <t xml:space="preserve">     5.12 Generators</t>
  </si>
  <si>
    <t xml:space="preserve">     5.13 Turbines</t>
  </si>
  <si>
    <t>Table 9</t>
  </si>
  <si>
    <t xml:space="preserve"> 1. Gold/Silver</t>
  </si>
  <si>
    <t xml:space="preserve"> 2. Government Securities</t>
  </si>
  <si>
    <t xml:space="preserve"> 3. Non Government Securities</t>
  </si>
  <si>
    <t xml:space="preserve"> 4. Fixed A/c Receipt</t>
  </si>
  <si>
    <t xml:space="preserve">    4.1 On Own Bank</t>
  </si>
  <si>
    <t xml:space="preserve">    4.2 On Other Banks</t>
  </si>
  <si>
    <t xml:space="preserve"> 5. Asset Guarantee</t>
  </si>
  <si>
    <t xml:space="preserve">    5.1 Fixed Assets</t>
  </si>
  <si>
    <t xml:space="preserve">         5.1.1 Lands  and Buildings</t>
  </si>
  <si>
    <t xml:space="preserve">         5.1.2 Machinary and Tools</t>
  </si>
  <si>
    <t xml:space="preserve">         5.1.3 Furniture and Fixture</t>
  </si>
  <si>
    <t xml:space="preserve">         5.1.4 Vehicles</t>
  </si>
  <si>
    <t xml:space="preserve">         5.1.5 Other Fixed Assets</t>
  </si>
  <si>
    <t xml:space="preserve">    5.2 Current  Assets</t>
  </si>
  <si>
    <t xml:space="preserve">         5.2.1 Agricultural Products</t>
  </si>
  <si>
    <t xml:space="preserve">                 a.  Rice</t>
  </si>
  <si>
    <t xml:space="preserve">                 b.  Raw Jute</t>
  </si>
  <si>
    <t xml:space="preserve">                 c.  Other Agricultural Products</t>
  </si>
  <si>
    <t xml:space="preserve">         5.2.2 Other Non Agricultural Products</t>
  </si>
  <si>
    <t xml:space="preserve">                 a.  Raw Materials</t>
  </si>
  <si>
    <t xml:space="preserve">                 b.  Semi Ready Made Goods</t>
  </si>
  <si>
    <t xml:space="preserve">                 c.  Readymade Goods</t>
  </si>
  <si>
    <t xml:space="preserve">                     i.   Salt, Sugar, Ghee, and Oil</t>
  </si>
  <si>
    <t xml:space="preserve">                     ii.  Clothing</t>
  </si>
  <si>
    <t xml:space="preserve">                     iii. Other Goods</t>
  </si>
  <si>
    <t xml:space="preserve"> 6. On Bills Guarantee</t>
  </si>
  <si>
    <t xml:space="preserve">    6.1 Domestic Bills</t>
  </si>
  <si>
    <t xml:space="preserve">    6.2 Foreign Bills</t>
  </si>
  <si>
    <t xml:space="preserve">         6.2.1 Import Bill and Letter of Credit</t>
  </si>
  <si>
    <t xml:space="preserve">         6.2.2 Export Bill</t>
  </si>
  <si>
    <t xml:space="preserve">         6.2.3 Against  Export Bill</t>
  </si>
  <si>
    <t xml:space="preserve">         6.2.4 Other Foreign Bills</t>
  </si>
  <si>
    <t>7. Guarantee</t>
  </si>
  <si>
    <t xml:space="preserve">   7.1 Government Guarantee</t>
  </si>
  <si>
    <t xml:space="preserve">   7.2 Institutional Guarantee</t>
  </si>
  <si>
    <t xml:space="preserve">   7.3 Personal Guarantee</t>
  </si>
  <si>
    <t xml:space="preserve">   7.4 Group Guarantee</t>
  </si>
  <si>
    <t xml:space="preserve">   7.5 On Other Guarantee</t>
  </si>
  <si>
    <t>8. Credit Card</t>
  </si>
  <si>
    <t>9. Earthquake Victim Loan</t>
  </si>
  <si>
    <t>10. Others</t>
  </si>
  <si>
    <t xml:space="preserve">Total </t>
  </si>
  <si>
    <t>Table 10</t>
  </si>
  <si>
    <t>Loan of  Commercial Banks to Government Enterprises</t>
  </si>
  <si>
    <t>A.  Non-Financial</t>
  </si>
  <si>
    <t xml:space="preserve">      1. Principal</t>
  </si>
  <si>
    <t xml:space="preserve">         1.1 Industrial</t>
  </si>
  <si>
    <t xml:space="preserve">         1.2 Trading</t>
  </si>
  <si>
    <t xml:space="preserve">         1.3 Service</t>
  </si>
  <si>
    <t xml:space="preserve">         1.4 Other Corporations</t>
  </si>
  <si>
    <t xml:space="preserve">            1.4.1 Public Utilities</t>
  </si>
  <si>
    <t xml:space="preserve">            1.4.2 Others</t>
  </si>
  <si>
    <t xml:space="preserve">      2. Interest</t>
  </si>
  <si>
    <t xml:space="preserve">B. Financial </t>
  </si>
  <si>
    <t xml:space="preserve">C. Total </t>
  </si>
  <si>
    <t>Table 11</t>
  </si>
  <si>
    <t>Outright Sale Auction</t>
  </si>
  <si>
    <t>Outright Purchase Auction</t>
  </si>
  <si>
    <t>Mid-Month</t>
  </si>
  <si>
    <t>2011/12</t>
  </si>
  <si>
    <t>Interest Rate* (%)</t>
  </si>
  <si>
    <t>*Weighted average interest rate.</t>
  </si>
  <si>
    <t>Table 12</t>
  </si>
  <si>
    <t>Repo Auction</t>
  </si>
  <si>
    <t>Reverse Repo Auction</t>
  </si>
  <si>
    <t>Table 13 (A)</t>
  </si>
  <si>
    <t>Standing Liquidity Facility</t>
  </si>
  <si>
    <t>(First Eleven Months)</t>
  </si>
  <si>
    <t>2010/11</t>
  </si>
  <si>
    <t>Table 13 (B)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</si>
  <si>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</si>
  <si>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</si>
  <si>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</si>
  <si>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</si>
  <si>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</si>
  <si>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</si>
  <si>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</si>
  <si>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</si>
  <si>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</si>
  <si>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</si>
  <si>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</si>
  <si>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</si>
  <si>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Table 14</t>
  </si>
  <si>
    <t xml:space="preserve">Weighted Average Treasury Bills Rate </t>
  </si>
  <si>
    <t>(In percent)</t>
  </si>
  <si>
    <t>TRB-91 Days</t>
  </si>
  <si>
    <t>TRB-364 Days</t>
  </si>
  <si>
    <t>Annual average</t>
  </si>
  <si>
    <t>Table 15</t>
  </si>
  <si>
    <t>Table 17</t>
  </si>
  <si>
    <t xml:space="preserve"> Inter-bank Transaction Amount &amp; Weighted Average Interest Rate</t>
  </si>
  <si>
    <t>A &amp; B</t>
  </si>
  <si>
    <t>B &amp; B</t>
  </si>
  <si>
    <t>B &amp; C</t>
  </si>
  <si>
    <t>C &amp; C</t>
  </si>
  <si>
    <t>Rate (%)</t>
  </si>
  <si>
    <t>August*</t>
  </si>
  <si>
    <t>Ocotber</t>
  </si>
  <si>
    <t>Annual Average</t>
  </si>
  <si>
    <t>August*=data included from 1 Aug to 31 Aug</t>
  </si>
  <si>
    <t>Among Commercial Banks</t>
  </si>
  <si>
    <r>
      <t>Among Others</t>
    </r>
    <r>
      <rPr>
        <b/>
        <vertAlign val="superscript"/>
        <sz val="10"/>
        <rFont val="Times New Roman"/>
        <family val="1"/>
      </rPr>
      <t>#</t>
    </r>
  </si>
  <si>
    <t>Interest rate</t>
  </si>
  <si>
    <t># Interbank transaction among A &amp; B, A &amp; C, B &amp; B, B &amp; C and C &amp; C class banks and financial institutions.</t>
  </si>
  <si>
    <t>NEPAL RASTRA BANK</t>
  </si>
  <si>
    <t>Research Department</t>
  </si>
  <si>
    <t>(Percent per annum)</t>
  </si>
  <si>
    <t>Year</t>
  </si>
  <si>
    <t>Mid-months</t>
  </si>
  <si>
    <t>A. Government Securities</t>
  </si>
  <si>
    <t>Treasury Bills* (28 days)#</t>
  </si>
  <si>
    <t>Treasury Bills* (91 days)#</t>
  </si>
  <si>
    <t>Treasury Bills* (182 days)#</t>
  </si>
  <si>
    <t>Treasury Bills* (364 days)#</t>
  </si>
  <si>
    <t>National Savings Certificates</t>
  </si>
  <si>
    <t>Development Bonds</t>
  </si>
  <si>
    <t>B. Nepal Rastra Bank</t>
  </si>
  <si>
    <t>CRR</t>
  </si>
  <si>
    <t>Bank and Refinance Rates</t>
  </si>
  <si>
    <t>NRB Bonds Rate</t>
  </si>
  <si>
    <t>C. Interbank Rate #</t>
  </si>
  <si>
    <t>D. Commercial Banks</t>
  </si>
  <si>
    <t>1.  Deposit Rates</t>
  </si>
  <si>
    <t xml:space="preserve">     Savings Deposits</t>
  </si>
  <si>
    <t xml:space="preserve">     Time Deposits</t>
  </si>
  <si>
    <t>1 Month</t>
  </si>
  <si>
    <t>3 Months</t>
  </si>
  <si>
    <t>6 Months</t>
  </si>
  <si>
    <t>1 Year</t>
  </si>
  <si>
    <t>2 Years and Above</t>
  </si>
  <si>
    <t>2  Lending Rates</t>
  </si>
  <si>
    <t xml:space="preserve">     Industry</t>
  </si>
  <si>
    <t xml:space="preserve">     Agriculture</t>
  </si>
  <si>
    <t xml:space="preserve">     Export Bills</t>
  </si>
  <si>
    <t xml:space="preserve">     Commercial Loans</t>
  </si>
  <si>
    <t xml:space="preserve">     Overdrafts</t>
  </si>
  <si>
    <t>CPI Inflation (annual average)</t>
  </si>
  <si>
    <t>D.  Financial Institution</t>
  </si>
  <si>
    <t>Agricultural Deveopment Bank of Nepal</t>
  </si>
  <si>
    <t xml:space="preserve">     To Cooperatives</t>
  </si>
  <si>
    <t xml:space="preserve">    To Others</t>
  </si>
  <si>
    <t>Nepal Industrial Development Corporation</t>
  </si>
  <si>
    <t>E.</t>
  </si>
  <si>
    <t>Finace Companies</t>
  </si>
  <si>
    <t>2 Years</t>
  </si>
  <si>
    <t>3 Years</t>
  </si>
  <si>
    <t>4 Years</t>
  </si>
  <si>
    <t>5 Years and above</t>
  </si>
  <si>
    <t xml:space="preserve">     Hire purchase</t>
  </si>
  <si>
    <t xml:space="preserve">     Housing</t>
  </si>
  <si>
    <t># Annual average weighted rate at the end of fiscal year (mid-July).</t>
  </si>
  <si>
    <t>* Weighted average discount rate.</t>
  </si>
  <si>
    <t>Table 16</t>
  </si>
  <si>
    <t>Percent per Annum</t>
  </si>
  <si>
    <t>Mid-month</t>
  </si>
  <si>
    <t>Jul</t>
  </si>
  <si>
    <t>Jun</t>
  </si>
  <si>
    <t>Aug</t>
  </si>
  <si>
    <t>Sep</t>
  </si>
  <si>
    <t>Oct</t>
  </si>
  <si>
    <t>Nov</t>
  </si>
  <si>
    <t>Dec</t>
  </si>
  <si>
    <t>Jan</t>
  </si>
  <si>
    <t>Mar</t>
  </si>
  <si>
    <t>Apr</t>
  </si>
  <si>
    <t>A. Policy Rates</t>
  </si>
  <si>
    <t>Commercial Banks</t>
  </si>
  <si>
    <t>Development Banks</t>
  </si>
  <si>
    <t>Finance Companies</t>
  </si>
  <si>
    <t>Bank Rate</t>
  </si>
  <si>
    <t>Refinance Rates Against Loans to:</t>
  </si>
  <si>
    <t>Special Refinance</t>
  </si>
  <si>
    <t>General Refinance</t>
  </si>
  <si>
    <t>Export Credit in Foreign Currency</t>
  </si>
  <si>
    <t>LIBOR+0.25</t>
  </si>
  <si>
    <t>Standing Liquidity Facility (SLF)  Rate ^</t>
  </si>
  <si>
    <t>Standing Liquidity Facility (SLF) Penal Rate#</t>
  </si>
  <si>
    <t>B. Government Securities</t>
  </si>
  <si>
    <t>T-bills (28 days)*</t>
  </si>
  <si>
    <t>T-bills (91 days)*</t>
  </si>
  <si>
    <t>T-bills (182 days)*</t>
  </si>
  <si>
    <t>T-bills (364 days)*</t>
  </si>
  <si>
    <t>5.0-9.0</t>
  </si>
  <si>
    <t>5.0-9.5</t>
  </si>
  <si>
    <t>3.25-9.5</t>
  </si>
  <si>
    <t>National/Citizen SCs</t>
  </si>
  <si>
    <t>6.0-9.5</t>
  </si>
  <si>
    <t>6.0-10.0</t>
  </si>
  <si>
    <t>6.0-10</t>
  </si>
  <si>
    <t>C. Interbank Rate of Commercial Banks</t>
  </si>
  <si>
    <t>D. Weighted Average Deposit Rate (Commercial Banks)</t>
  </si>
  <si>
    <t>E. Weighted Average Lending Rate (Commercial Banks)</t>
  </si>
  <si>
    <t>F. Base Rate (Commercial Banks)$</t>
  </si>
  <si>
    <t>^ The SLF rate is fixed as same as bank rate effective from  August 16, 2012</t>
  </si>
  <si>
    <r>
      <t>#</t>
    </r>
    <r>
      <rPr>
        <sz val="10"/>
        <rFont val="Times New Roman"/>
        <family val="1"/>
      </rPr>
      <t xml:space="preserve"> The SLF rate is determined at the penal rate added to the weighted average discount rate of  91-day Treasury Bills of the preceding week.</t>
    </r>
  </si>
  <si>
    <t>* Weighted average interest rate.</t>
  </si>
  <si>
    <t>$ Base rate has been compiled since January 2013.</t>
  </si>
  <si>
    <t>( Rs. in million)</t>
  </si>
  <si>
    <t>2003/04</t>
  </si>
  <si>
    <t>Purchase</t>
  </si>
  <si>
    <t>Sale</t>
  </si>
  <si>
    <t>Net 
Injection</t>
  </si>
  <si>
    <t>US$</t>
  </si>
  <si>
    <t>Nrs.</t>
  </si>
  <si>
    <t>Table 18</t>
  </si>
  <si>
    <t xml:space="preserve">Indian Currency Purchase </t>
  </si>
  <si>
    <t>IC Purchase</t>
  </si>
  <si>
    <t>US$ Sale</t>
  </si>
  <si>
    <t>Table 32</t>
  </si>
  <si>
    <t>Fresh Treasury Bills</t>
  </si>
  <si>
    <t>* Weighted average interest rate</t>
  </si>
  <si>
    <t>Table 19</t>
  </si>
  <si>
    <t>Mid-February</t>
  </si>
  <si>
    <t>Particulars</t>
  </si>
  <si>
    <t>2 Over 1</t>
  </si>
  <si>
    <t>3 Over 2</t>
  </si>
  <si>
    <t>NEPSE Index (Closing)*</t>
  </si>
  <si>
    <t>NEPSE Sensitive Index (Closing)**</t>
  </si>
  <si>
    <t>NEPSE Float Index (Closing)***</t>
  </si>
  <si>
    <t>Banking Sub-Index</t>
  </si>
  <si>
    <t>Market Capitalization (Rs. million)</t>
  </si>
  <si>
    <t>Total Paid-up Value of Listed Shares (Rs. million)</t>
  </si>
  <si>
    <t xml:space="preserve">Number of Listed  Companies  </t>
  </si>
  <si>
    <t>Number of Listed Shares ('000)</t>
  </si>
  <si>
    <t>Ratio of  Market Capitalization to GDP (in %) †</t>
  </si>
  <si>
    <t>Twelve Months Rolling Standard Deviation of NEPSE Index</t>
  </si>
  <si>
    <t>Source: http://www.nepalstock.com/reports/monthly.php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</si>
  <si>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</si>
  <si>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*     Base: February 12, 1994</t>
  </si>
  <si>
    <t>**   Base: July 16, 2006</t>
  </si>
  <si>
    <t>*** Base: August 24, 2008</t>
  </si>
  <si>
    <t>GDP at Current Price ( Rs. million)</t>
  </si>
  <si>
    <t>Table 20</t>
  </si>
  <si>
    <t>Types of  Securities</t>
  </si>
  <si>
    <t>Amount (Rs. Million)</t>
  </si>
  <si>
    <t>Approval Date</t>
  </si>
  <si>
    <t>A. Right Share</t>
  </si>
  <si>
    <t>Tinau Bikash Bank  Ltd.</t>
  </si>
  <si>
    <t>2071-04-02</t>
  </si>
  <si>
    <t>Hamro Bikas Bank Ltd.</t>
  </si>
  <si>
    <t>2071-05-30</t>
  </si>
  <si>
    <t>2071-06-03</t>
  </si>
  <si>
    <t>Sewa Bikas Bank Ltd.</t>
  </si>
  <si>
    <t>2071-06-30</t>
  </si>
  <si>
    <t>Muktinath Bikas Bank Ltd.</t>
  </si>
  <si>
    <t>2071-07-09</t>
  </si>
  <si>
    <t>Sahayogi Bikas Bank Ltd.</t>
  </si>
  <si>
    <t>2071-07-06</t>
  </si>
  <si>
    <t>Manaslu Bikas Bank Ltd.</t>
  </si>
  <si>
    <t>2071-07-03</t>
  </si>
  <si>
    <t>2071-10-18</t>
  </si>
  <si>
    <t>2071-10-20</t>
  </si>
  <si>
    <t>2071-10-21</t>
  </si>
  <si>
    <t>B. Ordinary Share</t>
  </si>
  <si>
    <t>NMB Sulav Investment Fund 1</t>
  </si>
  <si>
    <t>2071-05-20</t>
  </si>
  <si>
    <t>2071-07-30</t>
  </si>
  <si>
    <t>Nepal Bank Ltd.</t>
  </si>
  <si>
    <t>2071-08-31</t>
  </si>
  <si>
    <t>Upper Tamakoshi Hydro Ltd.</t>
  </si>
  <si>
    <t>2071-09-17</t>
  </si>
  <si>
    <t>Rapti Bheri Bikas Bank Ltd.</t>
  </si>
  <si>
    <t>2071-09-18</t>
  </si>
  <si>
    <t>Api Power Company Ltd.</t>
  </si>
  <si>
    <t>2071-09-30</t>
  </si>
  <si>
    <t>Laxmi Value Fund</t>
  </si>
  <si>
    <t>2071-10-09</t>
  </si>
  <si>
    <t>2071-10-10</t>
  </si>
  <si>
    <t>2071-10-25</t>
  </si>
  <si>
    <t>C. Debenture</t>
  </si>
  <si>
    <t xml:space="preserve">     NMB Bank Ltd.</t>
  </si>
  <si>
    <t>2071-09-03</t>
  </si>
  <si>
    <t xml:space="preserve">     Siddharth Bank Ltd.</t>
  </si>
  <si>
    <t>2071-09-04</t>
  </si>
  <si>
    <t>Source: http://www.sebon.gov.np</t>
  </si>
  <si>
    <t>Table 21</t>
  </si>
  <si>
    <t>Listed Companies and  Market Capitalization</t>
  </si>
  <si>
    <t xml:space="preserve">Number of Listed Companies </t>
  </si>
  <si>
    <t>Market Capitalization of Listed Companies (Rs. in million)</t>
  </si>
  <si>
    <t xml:space="preserve">Particulars                                                                    </t>
  </si>
  <si>
    <t>2015</t>
  </si>
  <si>
    <t>3 Over</t>
  </si>
  <si>
    <t xml:space="preserve">5 Over </t>
  </si>
  <si>
    <t>Value</t>
  </si>
  <si>
    <t>Share Percent</t>
  </si>
  <si>
    <t>Financial Institutions</t>
  </si>
  <si>
    <t xml:space="preserve">    Commercial Banks</t>
  </si>
  <si>
    <t xml:space="preserve">    Development Banks*</t>
  </si>
  <si>
    <t xml:space="preserve">    Finance Companies</t>
  </si>
  <si>
    <t xml:space="preserve">    Insurance Companies</t>
  </si>
  <si>
    <t>Manufacturing &amp; Processing</t>
  </si>
  <si>
    <t>Hotel</t>
  </si>
  <si>
    <t>Trading</t>
  </si>
  <si>
    <t>Hydro Power</t>
  </si>
  <si>
    <t>Others</t>
  </si>
  <si>
    <t>Table 22</t>
  </si>
  <si>
    <t>(January/February)</t>
  </si>
  <si>
    <t>Group</t>
  </si>
  <si>
    <t>Percent change</t>
  </si>
  <si>
    <t>Closing</t>
  </si>
  <si>
    <t>High</t>
  </si>
  <si>
    <t>Low</t>
  </si>
  <si>
    <t>4 over 1</t>
  </si>
  <si>
    <t>7 over 4</t>
  </si>
  <si>
    <t>Insurance Companies</t>
  </si>
  <si>
    <t>NEPSE Overall Index*</t>
  </si>
  <si>
    <t xml:space="preserve">     NEPSE Sensitive Index**</t>
  </si>
  <si>
    <t>NEPSE Float Index***</t>
  </si>
  <si>
    <t xml:space="preserve"> Table 23</t>
  </si>
  <si>
    <t xml:space="preserve"> Securities Market Turnover </t>
  </si>
  <si>
    <t>(Mid-January to Mid-February)</t>
  </si>
  <si>
    <t>Share Units ('000)</t>
  </si>
  <si>
    <t>Value       (Rs. million)</t>
  </si>
  <si>
    <t>Percentage Share of Value</t>
  </si>
  <si>
    <t>Value (Rs. million)</t>
  </si>
  <si>
    <t>Hydropower</t>
  </si>
  <si>
    <t>Mutual Fund</t>
  </si>
  <si>
    <t>Preferred Stock</t>
  </si>
  <si>
    <t>Promoter Share</t>
  </si>
  <si>
    <t xml:space="preserve">    Total</t>
  </si>
  <si>
    <t>Table 24</t>
  </si>
  <si>
    <t>Securities Listed  in Nepal Stock Exchange Ltd.</t>
  </si>
  <si>
    <t>(Mid-July to Mid-February)</t>
  </si>
  <si>
    <t>% Change in Share Value</t>
  </si>
  <si>
    <t>Rs. in million</t>
  </si>
  <si>
    <t>20112/13</t>
  </si>
  <si>
    <t xml:space="preserve">1. Institution-wise listing </t>
  </si>
  <si>
    <t xml:space="preserve">      Commercial Banks</t>
  </si>
  <si>
    <t xml:space="preserve">      Development Banks</t>
  </si>
  <si>
    <t xml:space="preserve">      Insurance Companies</t>
  </si>
  <si>
    <t xml:space="preserve">      Finance Companies</t>
  </si>
  <si>
    <t xml:space="preserve">      Manufacturing </t>
  </si>
  <si>
    <t xml:space="preserve">      Hotel</t>
  </si>
  <si>
    <t xml:space="preserve">      Trading</t>
  </si>
  <si>
    <t xml:space="preserve">      Hydropower</t>
  </si>
  <si>
    <t xml:space="preserve">      Others</t>
  </si>
  <si>
    <t xml:space="preserve">2. Instrument-wise listing </t>
  </si>
  <si>
    <t xml:space="preserve">      Ordinary Share</t>
  </si>
  <si>
    <t xml:space="preserve">      Right Share</t>
  </si>
  <si>
    <t xml:space="preserve">      Bonus share </t>
  </si>
  <si>
    <t xml:space="preserve">      Gov. Bond</t>
  </si>
  <si>
    <t xml:space="preserve">      Convt. Pref.</t>
  </si>
  <si>
    <t xml:space="preserve">      Debenture </t>
  </si>
  <si>
    <t xml:space="preserve">        Total</t>
  </si>
  <si>
    <t>Table 34</t>
  </si>
  <si>
    <t>Direction of Foreign Trade*</t>
  </si>
  <si>
    <r>
      <t>2013/14</t>
    </r>
    <r>
      <rPr>
        <b/>
        <vertAlign val="superscript"/>
        <sz val="10"/>
        <rFont val="Times New Roman"/>
        <family val="1"/>
      </rPr>
      <t>R</t>
    </r>
  </si>
  <si>
    <t>TOTAL EXPORTS</t>
  </si>
  <si>
    <t>To India</t>
  </si>
  <si>
    <t>To China</t>
  </si>
  <si>
    <t>To Other Countries</t>
  </si>
  <si>
    <t>TOTAL IMPORTS</t>
  </si>
  <si>
    <t>From India</t>
  </si>
  <si>
    <t>From China</t>
  </si>
  <si>
    <t>From Other Countries</t>
  </si>
  <si>
    <t>TOTAL TRADE BALANCE</t>
  </si>
  <si>
    <t>With India</t>
  </si>
  <si>
    <t>With China</t>
  </si>
  <si>
    <t>With Other Countries</t>
  </si>
  <si>
    <t>TOTAL FOREIGN TRADE</t>
  </si>
  <si>
    <t>1. Ratio of export to  import</t>
  </si>
  <si>
    <t>India</t>
  </si>
  <si>
    <t>China</t>
  </si>
  <si>
    <t>Other Countries</t>
  </si>
  <si>
    <t>2. Share in  total export</t>
  </si>
  <si>
    <t>3. Share in  total import</t>
  </si>
  <si>
    <t>4. Share in trade balance</t>
  </si>
  <si>
    <t xml:space="preserve">5. Share in  total trade </t>
  </si>
  <si>
    <t>6. Share of  export and import in total trade</t>
  </si>
  <si>
    <t>Export</t>
  </si>
  <si>
    <t>Import</t>
  </si>
  <si>
    <t xml:space="preserve">* Based on customs data </t>
  </si>
  <si>
    <t xml:space="preserve">P= Provisional   </t>
  </si>
  <si>
    <t>R= Revised</t>
  </si>
  <si>
    <t>Table 35</t>
  </si>
  <si>
    <t xml:space="preserve"> Exports of Major Commodities to India</t>
  </si>
  <si>
    <r>
      <t>2013/14</t>
    </r>
    <r>
      <rPr>
        <b/>
        <vertAlign val="superscript"/>
        <sz val="9"/>
        <rFont val="Times New Roman"/>
        <family val="1"/>
      </rPr>
      <t>R</t>
    </r>
  </si>
  <si>
    <r>
      <t>2014/15</t>
    </r>
    <r>
      <rPr>
        <b/>
        <vertAlign val="superscript"/>
        <sz val="9"/>
        <rFont val="Times New Roman"/>
        <family val="1"/>
      </rPr>
      <t>P</t>
    </r>
  </si>
  <si>
    <t>A. Major Commodities</t>
  </si>
  <si>
    <t>Aluminium Section</t>
  </si>
  <si>
    <t>Biscuits</t>
  </si>
  <si>
    <t>Brans</t>
  </si>
  <si>
    <t>Brooms</t>
  </si>
  <si>
    <t>Cardamom</t>
  </si>
  <si>
    <t>Catechue</t>
  </si>
  <si>
    <t>Cattlefeed</t>
  </si>
  <si>
    <t>Chemicals</t>
  </si>
  <si>
    <t>Cinnamon</t>
  </si>
  <si>
    <t>Copper Wire Rod</t>
  </si>
  <si>
    <t>Fruits</t>
  </si>
  <si>
    <t>G.I. pipe</t>
  </si>
  <si>
    <t>Ghee (Vegetable)</t>
  </si>
  <si>
    <t>Ghee(Clarified)</t>
  </si>
  <si>
    <t>Ginger</t>
  </si>
  <si>
    <t>Handicraft Goods</t>
  </si>
  <si>
    <t>Herbs</t>
  </si>
  <si>
    <t>Juice</t>
  </si>
  <si>
    <t>Jute Goods</t>
  </si>
  <si>
    <t xml:space="preserve">         (a) Hessian</t>
  </si>
  <si>
    <t xml:space="preserve">         (b) Sackings</t>
  </si>
  <si>
    <t xml:space="preserve">         (c) Twines</t>
  </si>
  <si>
    <t>Live Animals</t>
  </si>
  <si>
    <t>M.S. Pipe</t>
  </si>
  <si>
    <t>Marble Slab</t>
  </si>
  <si>
    <t>Medicine (Ayurvedic)</t>
  </si>
  <si>
    <t>Mustard &amp; Linseed</t>
  </si>
  <si>
    <t>Noodles</t>
  </si>
  <si>
    <t>Oil Cakes</t>
  </si>
  <si>
    <t>Paper</t>
  </si>
  <si>
    <t>Particle Board</t>
  </si>
  <si>
    <t>Pashmina</t>
  </si>
  <si>
    <t>Plastic Utensils</t>
  </si>
  <si>
    <t>Polyster Yarn</t>
  </si>
  <si>
    <t>Pulses</t>
  </si>
  <si>
    <t>Raw Jute</t>
  </si>
  <si>
    <t>Ricebran Oil</t>
  </si>
  <si>
    <t>Rosin</t>
  </si>
  <si>
    <t>Shampoos and Hair Oils</t>
  </si>
  <si>
    <t>Shoes and Sandles</t>
  </si>
  <si>
    <t>Skin</t>
  </si>
  <si>
    <t>Soap</t>
  </si>
  <si>
    <t>Stone and Sand</t>
  </si>
  <si>
    <t>Textiles*</t>
  </si>
  <si>
    <t>Thread</t>
  </si>
  <si>
    <t>Tooth Paste</t>
  </si>
  <si>
    <t>Turmeric</t>
  </si>
  <si>
    <t>Vegetable</t>
  </si>
  <si>
    <t>Wire</t>
  </si>
  <si>
    <t>Zinc Sheet</t>
  </si>
  <si>
    <t xml:space="preserve"> B. Others</t>
  </si>
  <si>
    <t xml:space="preserve"> Total (A+B)</t>
  </si>
  <si>
    <t>* includes P.P. fabric</t>
  </si>
  <si>
    <t>R= Revised, P= Povisional</t>
  </si>
  <si>
    <t>Table 36</t>
  </si>
  <si>
    <t xml:space="preserve"> Exports of Major Commodities to China</t>
  </si>
  <si>
    <t xml:space="preserve">A. Major Commodities </t>
  </si>
  <si>
    <t>Agarbatti</t>
  </si>
  <si>
    <t>Handicraft (Metal and Woolen)</t>
  </si>
  <si>
    <t>Human Hair</t>
  </si>
  <si>
    <t>Nepalese Paper &amp; Paper Products</t>
  </si>
  <si>
    <t>Other handicraft goods</t>
  </si>
  <si>
    <t>Readymade Garments</t>
  </si>
  <si>
    <t>Readymade Leather Goods</t>
  </si>
  <si>
    <t>Rudrakshya</t>
  </si>
  <si>
    <t xml:space="preserve">Silverware and Jewelleries </t>
  </si>
  <si>
    <t>Tanned Skin</t>
  </si>
  <si>
    <t>Tea</t>
  </si>
  <si>
    <t>Vegetables</t>
  </si>
  <si>
    <t>Wheat Flour</t>
  </si>
  <si>
    <t xml:space="preserve">Woolen Carpet </t>
  </si>
  <si>
    <t xml:space="preserve">B. Other </t>
  </si>
  <si>
    <t>Total (A+B)</t>
  </si>
  <si>
    <t>Table 37</t>
  </si>
  <si>
    <t xml:space="preserve"> Exports of Major Commodities to Other Countries</t>
  </si>
  <si>
    <t>Handicraft (Metal and Wooden)</t>
  </si>
  <si>
    <t>Nigerseed</t>
  </si>
  <si>
    <t>Silverware and Jewelleries</t>
  </si>
  <si>
    <t>Woolen Carpet</t>
  </si>
  <si>
    <t xml:space="preserve">    Total  (A+B)</t>
  </si>
  <si>
    <t>Table 38</t>
  </si>
  <si>
    <t>Imports of Major Commodities from India</t>
  </si>
  <si>
    <t>Agri. Equip.&amp; Parts</t>
  </si>
  <si>
    <t>Almunium Bars, Rods, Profiles, Foil etc.</t>
  </si>
  <si>
    <t>Baby Food &amp; Milk Products</t>
  </si>
  <si>
    <t>Bitumen</t>
  </si>
  <si>
    <t>Books and Magazines</t>
  </si>
  <si>
    <t>Cement</t>
  </si>
  <si>
    <t>Chemical Fertilizer</t>
  </si>
  <si>
    <t>Coal</t>
  </si>
  <si>
    <t>Coldrolled Sheet in Coil</t>
  </si>
  <si>
    <t>Cooking Stoves</t>
  </si>
  <si>
    <t>Cosmetics</t>
  </si>
  <si>
    <t>Cuminseeds and Peppers</t>
  </si>
  <si>
    <t>Dry Cell Battery</t>
  </si>
  <si>
    <t>Electrical Equipment</t>
  </si>
  <si>
    <t>Enamel &amp; Other Paints</t>
  </si>
  <si>
    <t>Glass Sheet and G.Wares</t>
  </si>
  <si>
    <t>Hotrolled Sheet in Coil</t>
  </si>
  <si>
    <t>Incense Sticks</t>
  </si>
  <si>
    <t>Insecticides</t>
  </si>
  <si>
    <t>M.S. Billet</t>
  </si>
  <si>
    <t>M.S. Wires, Rods, Coils, Bars</t>
  </si>
  <si>
    <t>Medicine</t>
  </si>
  <si>
    <t>Molasses Sugar</t>
  </si>
  <si>
    <t>Other Machinery &amp; Parts</t>
  </si>
  <si>
    <t>Other Stationery Goods</t>
  </si>
  <si>
    <t>Petroleum Products</t>
  </si>
  <si>
    <t>Pipe and Pipe Fittings</t>
  </si>
  <si>
    <t>Radio, TV, Deck &amp; Parts</t>
  </si>
  <si>
    <t>Raw Cotton</t>
  </si>
  <si>
    <t>Rice</t>
  </si>
  <si>
    <t>Salt</t>
  </si>
  <si>
    <t>Sanitaryware</t>
  </si>
  <si>
    <t>Shoes &amp; Sandles</t>
  </si>
  <si>
    <t>Steel Sheet</t>
  </si>
  <si>
    <t>Sugar</t>
  </si>
  <si>
    <t>Textiles</t>
  </si>
  <si>
    <t>Tobacco</t>
  </si>
  <si>
    <t>Tyre, Tubes &amp; Flapes</t>
  </si>
  <si>
    <t>Vehicles &amp; Spare Parts</t>
  </si>
  <si>
    <t>Wire Products</t>
  </si>
  <si>
    <t>Table 39</t>
  </si>
  <si>
    <t>Imports of Major Commodities from China</t>
  </si>
  <si>
    <t>Bags</t>
  </si>
  <si>
    <t>Camera</t>
  </si>
  <si>
    <t>Chemical</t>
  </si>
  <si>
    <t>Cosmetic Goods</t>
  </si>
  <si>
    <t>Electrical Goods</t>
  </si>
  <si>
    <t>Fastener</t>
  </si>
  <si>
    <t>Garlic</t>
  </si>
  <si>
    <t>Glasswares</t>
  </si>
  <si>
    <t>Medical Equipment &amp; Tools</t>
  </si>
  <si>
    <t>Metal &amp; Wooden furniture</t>
  </si>
  <si>
    <t>Office Equipment &amp; Stationary</t>
  </si>
  <si>
    <t>Other Machinery and Parts</t>
  </si>
  <si>
    <t>Other Stationaries</t>
  </si>
  <si>
    <t>Parafin Wax</t>
  </si>
  <si>
    <t>Polyethylene Terephthalate (Plastic pet chips/Pet Resin)</t>
  </si>
  <si>
    <t>Raw Silk</t>
  </si>
  <si>
    <t>Raw Wool</t>
  </si>
  <si>
    <t>Seasoning Powder &amp; Flavour for Instant Noodles</t>
  </si>
  <si>
    <t>Smart Cards</t>
  </si>
  <si>
    <t>Solar Pannel</t>
  </si>
  <si>
    <t>Steel Rod &amp; Sheet</t>
  </si>
  <si>
    <t>Storage Battery</t>
  </si>
  <si>
    <t>Telecommunication Equipments and Parts</t>
  </si>
  <si>
    <t>Threads - Polyster</t>
  </si>
  <si>
    <t>Toys</t>
  </si>
  <si>
    <t>Transport Equipment &amp; Parts</t>
  </si>
  <si>
    <t>Tyre, Tubes and Flapes</t>
  </si>
  <si>
    <t>Video Television &amp; Parts</t>
  </si>
  <si>
    <t>Welding Rods</t>
  </si>
  <si>
    <t>Wheat Products</t>
  </si>
  <si>
    <t>Writing &amp; Printing Paper</t>
  </si>
  <si>
    <t xml:space="preserve">B. Other Commodities </t>
  </si>
  <si>
    <t>Total (A + B)</t>
  </si>
  <si>
    <t>Table 40</t>
  </si>
  <si>
    <t>Imports of Major Commodities from Other Countries</t>
  </si>
  <si>
    <t>Aircraft Spareparts</t>
  </si>
  <si>
    <t>Betelnut</t>
  </si>
  <si>
    <t>Button</t>
  </si>
  <si>
    <t>Cigarette Paper</t>
  </si>
  <si>
    <t>Clove</t>
  </si>
  <si>
    <t>Coconut Oil</t>
  </si>
  <si>
    <t>Computer and Parts</t>
  </si>
  <si>
    <t>Copper Wire Rod, Scrapes &amp; Sheets</t>
  </si>
  <si>
    <t>Crude Coconut Oil</t>
  </si>
  <si>
    <t>Crude Palm Oil</t>
  </si>
  <si>
    <t>Crude Soyabean Oil</t>
  </si>
  <si>
    <t>Cuminseed</t>
  </si>
  <si>
    <t>Door Locks</t>
  </si>
  <si>
    <t>Drycell Battery</t>
  </si>
  <si>
    <t>Edible Oil</t>
  </si>
  <si>
    <t>Flash Light</t>
  </si>
  <si>
    <t>G.I.Wire</t>
  </si>
  <si>
    <t>Gold</t>
  </si>
  <si>
    <t>M.S.Wire Rod</t>
  </si>
  <si>
    <t>Other Machinary &amp; Parts</t>
  </si>
  <si>
    <t>P.V.C.Compound</t>
  </si>
  <si>
    <t>Palm Oil</t>
  </si>
  <si>
    <t>Pipe &amp; Pipe Fittings</t>
  </si>
  <si>
    <t>Polythene Granules</t>
  </si>
  <si>
    <t>Powder Milk</t>
  </si>
  <si>
    <t>Shoes and Sandals</t>
  </si>
  <si>
    <t>Silver</t>
  </si>
  <si>
    <t>Small Cardamom</t>
  </si>
  <si>
    <t>Synthetic &amp; Natural Rubber</t>
  </si>
  <si>
    <t>Synthetic Carpet</t>
  </si>
  <si>
    <t>Telecommunication Equipment &amp; Parts</t>
  </si>
  <si>
    <t>Tello</t>
  </si>
  <si>
    <t>Textile Dyes</t>
  </si>
  <si>
    <t>Threads</t>
  </si>
  <si>
    <t>Tyre,Tube &amp; Flaps</t>
  </si>
  <si>
    <t>Umbrella and Parts</t>
  </si>
  <si>
    <t>Watches &amp; Bands</t>
  </si>
  <si>
    <t>X-Ray Film</t>
  </si>
  <si>
    <t>Zinc Ingot</t>
  </si>
  <si>
    <t>Table 41</t>
  </si>
  <si>
    <t>Imports from India against Payment in US Dollar</t>
  </si>
  <si>
    <t>2006/07</t>
  </si>
  <si>
    <t>2007/08</t>
  </si>
  <si>
    <t>2008/09</t>
  </si>
  <si>
    <t>2009/10</t>
  </si>
  <si>
    <r>
      <t>2014/15</t>
    </r>
    <r>
      <rPr>
        <b/>
        <vertAlign val="superscript"/>
        <sz val="10"/>
        <rFont val="Times New Roman"/>
        <family val="1"/>
      </rPr>
      <t>p</t>
    </r>
  </si>
  <si>
    <t>* The monthly data are updated based on the latest information from custom office and differ from earlier issues.</t>
  </si>
  <si>
    <t>Table 42</t>
  </si>
  <si>
    <t xml:space="preserve">Summary of Balance of Payments Presentation                 </t>
  </si>
  <si>
    <t>(Rs. in million )</t>
  </si>
  <si>
    <r>
      <t xml:space="preserve">2014/15 </t>
    </r>
    <r>
      <rPr>
        <b/>
        <vertAlign val="superscript"/>
        <sz val="10"/>
        <rFont val="Times New Roman"/>
        <family val="1"/>
      </rPr>
      <t>P</t>
    </r>
  </si>
  <si>
    <t>7 Months</t>
  </si>
  <si>
    <t>Annual</t>
  </si>
  <si>
    <t xml:space="preserve">2013/14 </t>
  </si>
  <si>
    <t>A. Current Account</t>
  </si>
  <si>
    <t>Goods: Exports f.o.b.</t>
  </si>
  <si>
    <t>Oil</t>
  </si>
  <si>
    <t>Other</t>
  </si>
  <si>
    <t>Goods: Imports f.o.b.</t>
  </si>
  <si>
    <t>Balance on Goods</t>
  </si>
  <si>
    <t>Services: Net</t>
  </si>
  <si>
    <t>Services: credit</t>
  </si>
  <si>
    <t>Travel</t>
  </si>
  <si>
    <t>Government n.i.e.</t>
  </si>
  <si>
    <t>Services: debit</t>
  </si>
  <si>
    <t>Transportation</t>
  </si>
  <si>
    <t>O/W Education</t>
  </si>
  <si>
    <t>Government services: debit</t>
  </si>
  <si>
    <t>Balance on Goods and Services</t>
  </si>
  <si>
    <t>Income: Net</t>
  </si>
  <si>
    <t>Income: credit</t>
  </si>
  <si>
    <t>Income: debit</t>
  </si>
  <si>
    <t>Balance on Goods, Services and Income</t>
  </si>
  <si>
    <t>Transfers: Net</t>
  </si>
  <si>
    <t>Current transfers: credit</t>
  </si>
  <si>
    <t>Grants</t>
  </si>
  <si>
    <t>Workers' remittances</t>
  </si>
  <si>
    <t>Pensions</t>
  </si>
  <si>
    <t>Other (Indian Excise Refund)</t>
  </si>
  <si>
    <t>Current transfers: debit</t>
  </si>
  <si>
    <t>B</t>
  </si>
  <si>
    <t>Capital Account (Capital Transfer)</t>
  </si>
  <si>
    <t xml:space="preserve">  Total, Groups A plus B</t>
  </si>
  <si>
    <t>C</t>
  </si>
  <si>
    <t>Financial Account (Excluding Group E)</t>
  </si>
  <si>
    <t>Direct investment in Nepal</t>
  </si>
  <si>
    <t>Portfolio Investment</t>
  </si>
  <si>
    <t>Other investment: assets</t>
  </si>
  <si>
    <t>Trade credits</t>
  </si>
  <si>
    <t>Other investment: liabilities</t>
  </si>
  <si>
    <t>Loans</t>
  </si>
  <si>
    <t>General Government</t>
  </si>
  <si>
    <t>Drawings</t>
  </si>
  <si>
    <t>Repayments</t>
  </si>
  <si>
    <t>Other sectors</t>
  </si>
  <si>
    <t>Currency and deposits</t>
  </si>
  <si>
    <t>Nepal Rastra Bank</t>
  </si>
  <si>
    <t>Deposit money banks</t>
  </si>
  <si>
    <t>Other liabilities</t>
  </si>
  <si>
    <t xml:space="preserve">  Total, Group A through C</t>
  </si>
  <si>
    <t>D.</t>
  </si>
  <si>
    <t>Miscellaneous Items, Net</t>
  </si>
  <si>
    <t xml:space="preserve">  Total, Group A through D</t>
  </si>
  <si>
    <t>E. Reserves and Related Items</t>
  </si>
  <si>
    <t>Reserve assets</t>
  </si>
  <si>
    <t>Use of Fund Credit and Loans</t>
  </si>
  <si>
    <t>Changes in reserve net (- increase)*</t>
  </si>
  <si>
    <t>P= Povisional</t>
  </si>
  <si>
    <t xml:space="preserve">* Change in reserve net is derived by netting out  reserves and related items (Group E) and currency and deposits </t>
  </si>
  <si>
    <t xml:space="preserve"> (under Group C)  with adjustment of valuation gain/loss.</t>
  </si>
  <si>
    <t>Table 43</t>
  </si>
  <si>
    <t>Gross Foreign Exchange Holding of the Banking Sector</t>
  </si>
  <si>
    <t>Convertible</t>
  </si>
  <si>
    <t>Inconvertible</t>
  </si>
  <si>
    <t>Bank and Financial Institutions*</t>
  </si>
  <si>
    <t>Total Reserve</t>
  </si>
  <si>
    <t xml:space="preserve">      Share in total (in percent)</t>
  </si>
  <si>
    <t>Import Capacity (Equivalent Months)</t>
  </si>
  <si>
    <t>Merchandise</t>
  </si>
  <si>
    <t>Merchandise and Services</t>
  </si>
  <si>
    <t>1.Gross Foreign Exchange Reserve</t>
  </si>
  <si>
    <t>2.Gold, SDR, IMF Gold Tranche</t>
  </si>
  <si>
    <t>3.Gross Foreign Assets(1+2)</t>
  </si>
  <si>
    <t>4.Foreign Liabilities</t>
  </si>
  <si>
    <t>5.Net Foreign Assets(3-4)</t>
  </si>
  <si>
    <t>6.Change in NFA (before adj. ex. val.)**</t>
  </si>
  <si>
    <t xml:space="preserve">7.Exchange Valuation </t>
  </si>
  <si>
    <t>8.Change in NFA (6+7)***</t>
  </si>
  <si>
    <t>Sources: Nepal Rastra Bank and Commercial Banks;  Estimated.</t>
  </si>
  <si>
    <t>* indicates the "A","B" &amp; " C" class financial institutions licensed by NRB.</t>
  </si>
  <si>
    <t>** Change in NFA is derived by taking mid-July as base and minus (-) sign indicates increase.</t>
  </si>
  <si>
    <t>*** After adjusting exchange valuation gain/loss</t>
  </si>
  <si>
    <t>Period-end Buying Rate (Rs/USD)</t>
  </si>
  <si>
    <t>Table 44</t>
  </si>
  <si>
    <t>(USD in million)</t>
  </si>
  <si>
    <t>3.Gross Foreign Assets (1+2)</t>
  </si>
  <si>
    <t>5.Net Foreign Assets (3-4)</t>
  </si>
  <si>
    <t>Table 45</t>
  </si>
  <si>
    <t>Exchange Rate of US Dollar (NRs/USD)</t>
  </si>
  <si>
    <t xml:space="preserve">FY </t>
  </si>
  <si>
    <t>Month End*</t>
  </si>
  <si>
    <t>Monthly Average*</t>
  </si>
  <si>
    <t>Buying</t>
  </si>
  <si>
    <t>Selling</t>
  </si>
  <si>
    <t xml:space="preserve">Middle </t>
  </si>
  <si>
    <t xml:space="preserve">Feburary </t>
  </si>
  <si>
    <t>* As per Nepalese Calendar.</t>
  </si>
  <si>
    <t>Table 46</t>
  </si>
  <si>
    <t>Mid-July</t>
  </si>
  <si>
    <t>Jul-Jul</t>
  </si>
  <si>
    <t>Feb-Feb</t>
  </si>
  <si>
    <t>2013</t>
  </si>
  <si>
    <t>2014</t>
  </si>
  <si>
    <t>Oil ($/barrel)*</t>
  </si>
  <si>
    <t>Gold ($/ounce)**</t>
  </si>
  <si>
    <t>* Crude Oil Brent</t>
  </si>
  <si>
    <t>** Refers to p.m. London historical fix.</t>
  </si>
  <si>
    <t xml:space="preserve">Sources: http://www.eia.gov/dnav/pet/hist/LeafHandler.ashx?n=PET&amp;s=RBRTE&amp;f=D </t>
  </si>
  <si>
    <t>http://www.kitco.com/gold.londonfix.html</t>
  </si>
  <si>
    <t>Feb (e)</t>
  </si>
  <si>
    <t>†     GDP for 2013/14</t>
  </si>
  <si>
    <t>City Development Bank Ltd.</t>
  </si>
  <si>
    <t>Garima Bikas Bank Ltd.</t>
  </si>
  <si>
    <t>Neco Insurance Ltd.</t>
  </si>
  <si>
    <t>Sunrise Bank Ltd.</t>
  </si>
  <si>
    <t>Global IME Bank Ltd.</t>
  </si>
  <si>
    <t>NIBL Sambriddhi Fund-1</t>
  </si>
  <si>
    <t>First Microfinance Ltd.</t>
  </si>
  <si>
    <t>Bikas Bank Ltd.</t>
  </si>
  <si>
    <t>Janauthhan Samudaik Laghubitta Bikas Bank Ltd.</t>
  </si>
  <si>
    <t xml:space="preserve">* Including Class "D" bank and financial institutions </t>
  </si>
  <si>
    <t xml:space="preserve">      Furnishing &amp; Household Equipment</t>
  </si>
  <si>
    <t>Readymade garments</t>
  </si>
  <si>
    <t>Turpentine</t>
  </si>
  <si>
    <t>Aluminium, Copper and Brass Utensils</t>
  </si>
  <si>
    <t>Musical Instruments, Parts and Accessories</t>
  </si>
  <si>
    <t>Aluminium Scrap, Flake, Foil, Bars, &amp; Rods</t>
  </si>
  <si>
    <t>Plywood &amp; Particle board</t>
  </si>
  <si>
    <t>during seven months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</si>
</sst>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General_)"/>
    <numFmt numFmtId="166" formatCode="0.0"/>
    <numFmt numFmtId="167" formatCode="#,##0.0"/>
    <numFmt numFmtId="168" formatCode="_(* #,##0.0_);_(* \(#,##0.0\);_(* &quot;-&quot;??_);_(@_)"/>
    <numFmt numFmtId="169" formatCode="0_)"/>
    <numFmt numFmtId="170" formatCode="0.00_)"/>
    <numFmt numFmtId="171" formatCode="0.0000000000"/>
    <numFmt numFmtId="172" formatCode="0.00000000"/>
    <numFmt numFmtId="173" formatCode="0.000_)"/>
    <numFmt numFmtId="174" formatCode="_-* #,##0.0_-;\-* #,##0.0_-;_-* &quot;-&quot;??_-;_-@_-"/>
    <numFmt numFmtId="175" formatCode="_-* #,##0.00_-;\-* #,##0.00_-;_-* &quot;-&quot;??_-;_-@_-"/>
    <numFmt numFmtId="176" formatCode="_-* #,##0.0000_-;\-* #,##0.0000_-;_-* &quot;-&quot;??_-;_-@_-"/>
    <numFmt numFmtId="177" formatCode="0.000"/>
    <numFmt numFmtId="178" formatCode="0.0000"/>
    <numFmt numFmtId="179" formatCode="_(* #,##0.0000_);_(* \(#,##0.0000\);_(* &quot;-&quot;??_);_(@_)"/>
  </numFmts>
  <fonts count="80">
    <font>
      <sz val="10"/>
      <name val="Arial"/>
      <family val="0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name val="Helv"/>
      <family val="0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i/>
      <sz val="10"/>
      <name val="Times New Roman"/>
      <family val="1"/>
    </font>
    <font>
      <b/>
      <vertAlign val="superscript"/>
      <sz val="10"/>
      <name val="Times New Roman"/>
      <family val="1"/>
    </font>
    <font>
      <b/>
      <i/>
      <sz val="10"/>
      <name val="Times New Roman"/>
      <family val="1"/>
    </font>
    <font>
      <b/>
      <i/>
      <vertAlign val="superscript"/>
      <sz val="10"/>
      <name val="Times New Roman"/>
      <family val="1"/>
    </font>
    <font>
      <i/>
      <sz val="9"/>
      <name val="Times New Roman"/>
      <family val="1"/>
    </font>
    <font>
      <b/>
      <i/>
      <sz val="11"/>
      <name val="Times New Roman"/>
      <family val="1"/>
    </font>
    <font>
      <b/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vertAlign val="superscript"/>
      <sz val="11"/>
      <name val="Times New Roman"/>
      <family val="1"/>
    </font>
    <font>
      <sz val="10"/>
      <color indexed="10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7"/>
      <name val="Arial"/>
      <family val="2"/>
    </font>
    <font>
      <b/>
      <sz val="8"/>
      <name val="Times New Roman"/>
      <family val="1"/>
    </font>
    <font>
      <b/>
      <vertAlign val="superscript"/>
      <sz val="9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9"/>
      <color indexed="8"/>
      <name val="Calibri"/>
      <family val="2"/>
    </font>
    <font>
      <sz val="10"/>
      <color indexed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Times New Roman"/>
      <family val="1"/>
    </font>
    <font>
      <b/>
      <sz val="9"/>
      <color theme="1"/>
      <name val="Calibri"/>
      <family val="2"/>
    </font>
    <font>
      <sz val="10"/>
      <color rgb="FFFFFF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double">
        <color indexed="8"/>
      </right>
      <top/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double"/>
      <top/>
      <bottom/>
    </border>
    <border>
      <left style="thin"/>
      <right style="double"/>
      <top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double"/>
      <top/>
      <bottom style="thin"/>
    </border>
    <border>
      <left style="double"/>
      <right/>
      <top/>
      <bottom/>
    </border>
    <border>
      <left/>
      <right/>
      <top style="thin"/>
      <bottom style="thin"/>
    </border>
    <border>
      <left/>
      <right style="double"/>
      <top style="thin"/>
      <bottom/>
    </border>
    <border>
      <left/>
      <right style="double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thin"/>
      <right style="thin"/>
      <top style="double"/>
      <bottom/>
    </border>
    <border>
      <left style="double"/>
      <right style="thin"/>
      <top/>
      <bottom style="thin"/>
    </border>
    <border>
      <left style="double"/>
      <right style="thin"/>
      <top/>
      <bottom style="doubl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double">
        <color indexed="8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8"/>
      </bottom>
    </border>
    <border>
      <left style="thin">
        <color rgb="FF000000"/>
      </left>
      <right style="double">
        <color indexed="8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double">
        <color indexed="8"/>
      </top>
      <bottom style="thin">
        <color rgb="FF000000"/>
      </bottom>
    </border>
    <border>
      <left style="thin">
        <color rgb="FF000000"/>
      </left>
      <right style="double">
        <color indexed="8"/>
      </right>
      <top style="double">
        <color indexed="8"/>
      </top>
      <bottom style="thin">
        <color rgb="FF000000"/>
      </bottom>
    </border>
    <border>
      <left style="thin">
        <color rgb="FF000000"/>
      </left>
      <right style="double">
        <color indexed="8"/>
      </right>
      <top style="thin">
        <color rgb="FF000000"/>
      </top>
      <bottom style="double">
        <color indexed="8"/>
      </bottom>
    </border>
    <border>
      <left style="double"/>
      <right/>
      <top style="double"/>
      <bottom/>
    </border>
    <border>
      <left style="double"/>
      <right style="thin"/>
      <top style="thin"/>
      <bottom/>
    </border>
    <border>
      <left style="double"/>
      <right style="thin"/>
      <top style="thin"/>
      <bottom style="thin"/>
    </border>
    <border>
      <left style="thin"/>
      <right style="double"/>
      <top/>
      <bottom style="double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double"/>
      <right style="thin"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double"/>
      <bottom style="thin"/>
    </border>
    <border>
      <left style="double"/>
      <right/>
      <top/>
      <bottom style="thin"/>
    </border>
    <border>
      <left/>
      <right/>
      <top style="thin"/>
      <bottom style="double"/>
    </border>
    <border>
      <left style="thin"/>
      <right/>
      <top style="double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/>
      <top style="thin"/>
      <bottom style="double"/>
    </border>
    <border>
      <left style="thin"/>
      <right style="thin"/>
      <top style="double"/>
      <bottom style="thin"/>
    </border>
    <border>
      <left style="double"/>
      <right/>
      <top style="thin"/>
      <bottom/>
    </border>
    <border>
      <left/>
      <right style="medium"/>
      <top style="double"/>
      <bottom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 style="thin"/>
      <bottom/>
    </border>
    <border>
      <left/>
      <right style="medium"/>
      <top/>
      <bottom style="double"/>
    </border>
    <border>
      <left/>
      <right style="double"/>
      <top style="thin"/>
      <bottom style="double"/>
    </border>
    <border>
      <left/>
      <right style="thin"/>
      <top/>
      <bottom style="medium"/>
    </border>
    <border>
      <left style="thin"/>
      <right style="double"/>
      <top/>
      <bottom style="medium"/>
    </border>
    <border>
      <left/>
      <right style="double"/>
      <top style="double"/>
      <bottom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 style="double"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>
        <color indexed="8"/>
      </left>
      <right/>
      <top style="double">
        <color indexed="8"/>
      </top>
      <bottom style="thin">
        <color indexed="8"/>
      </bottom>
    </border>
    <border>
      <left/>
      <right style="thin">
        <color indexed="8"/>
      </right>
      <top style="double">
        <color indexed="8"/>
      </top>
      <bottom style="thin">
        <color indexed="8"/>
      </bottom>
    </border>
    <border>
      <left/>
      <right/>
      <top style="double">
        <color indexed="8"/>
      </top>
      <bottom style="thin">
        <color indexed="8"/>
      </bottom>
    </border>
    <border>
      <left/>
      <right style="double">
        <color indexed="8"/>
      </right>
      <top style="double">
        <color indexed="8"/>
      </top>
      <bottom style="thin">
        <color indexed="8"/>
      </bottom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 style="medium"/>
      <bottom style="thin"/>
    </border>
    <border>
      <left style="double"/>
      <right style="thin"/>
      <top style="double"/>
      <bottom style="thin"/>
    </border>
    <border>
      <left style="double"/>
      <right/>
      <top/>
      <bottom style="medium"/>
    </border>
  </borders>
  <cellStyleXfs count="1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0" fontId="0" fillId="0" borderId="0">
      <alignment/>
      <protection/>
    </xf>
    <xf numFmtId="164" fontId="7" fillId="0" borderId="0">
      <alignment/>
      <protection/>
    </xf>
    <xf numFmtId="0" fontId="0" fillId="0" borderId="0">
      <alignment/>
      <protection/>
    </xf>
    <xf numFmtId="0" fontId="0" fillId="0" borderId="0" applyAlignment="0">
      <protection/>
    </xf>
    <xf numFmtId="0" fontId="0" fillId="0" borderId="0" applyAlignment="0">
      <protection/>
    </xf>
    <xf numFmtId="165" fontId="8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165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7" fillId="0" borderId="0">
      <alignment/>
      <protection/>
    </xf>
    <xf numFmtId="166" fontId="7" fillId="0" borderId="0">
      <alignment/>
      <protection/>
    </xf>
    <xf numFmtId="166" fontId="7" fillId="0" borderId="0">
      <alignment/>
      <protection/>
    </xf>
    <xf numFmtId="166" fontId="7" fillId="0" borderId="0">
      <alignment/>
      <protection/>
    </xf>
    <xf numFmtId="166" fontId="7" fillId="0" borderId="0">
      <alignment/>
      <protection/>
    </xf>
    <xf numFmtId="166" fontId="7" fillId="0" borderId="0">
      <alignment/>
      <protection/>
    </xf>
    <xf numFmtId="0" fontId="0" fillId="32" borderId="7" applyNumberFormat="0" applyFont="0" applyAlignment="0" applyProtection="0"/>
    <xf numFmtId="0" fontId="73" fillId="27" borderId="8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2112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 quotePrefix="1">
      <alignment horizontal="center" vertical="center" wrapText="1"/>
    </xf>
    <xf numFmtId="0" fontId="10" fillId="33" borderId="12" xfId="0" applyFont="1" applyFill="1" applyBorder="1" applyAlignment="1">
      <alignment horizontal="center" wrapText="1"/>
    </xf>
    <xf numFmtId="0" fontId="10" fillId="33" borderId="13" xfId="0" applyFont="1" applyFill="1" applyBorder="1" applyAlignment="1">
      <alignment wrapText="1"/>
    </xf>
    <xf numFmtId="16" fontId="11" fillId="33" borderId="14" xfId="0" applyNumberFormat="1" applyFont="1" applyFill="1" applyBorder="1" applyAlignment="1">
      <alignment horizontal="center" wrapText="1"/>
    </xf>
    <xf numFmtId="16" fontId="11" fillId="33" borderId="15" xfId="0" applyNumberFormat="1" applyFont="1" applyFill="1" applyBorder="1" applyAlignment="1">
      <alignment horizontal="center" wrapText="1"/>
    </xf>
    <xf numFmtId="0" fontId="11" fillId="33" borderId="12" xfId="0" applyFont="1" applyFill="1" applyBorder="1" applyAlignment="1">
      <alignment horizontal="center" wrapText="1"/>
    </xf>
    <xf numFmtId="0" fontId="11" fillId="33" borderId="13" xfId="0" applyFont="1" applyFill="1" applyBorder="1" applyAlignment="1">
      <alignment horizontal="center" wrapText="1"/>
    </xf>
    <xf numFmtId="0" fontId="11" fillId="33" borderId="16" xfId="0" applyFont="1" applyFill="1" applyBorder="1" applyAlignment="1">
      <alignment horizontal="center" wrapText="1"/>
    </xf>
    <xf numFmtId="0" fontId="11" fillId="33" borderId="13" xfId="0" applyFont="1" applyFill="1" applyBorder="1" applyAlignment="1">
      <alignment wrapText="1"/>
    </xf>
    <xf numFmtId="0" fontId="11" fillId="33" borderId="16" xfId="0" applyFont="1" applyFill="1" applyBorder="1" applyAlignment="1">
      <alignment wrapText="1"/>
    </xf>
    <xf numFmtId="0" fontId="11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 horizontal="right" wrapText="1"/>
    </xf>
    <xf numFmtId="0" fontId="9" fillId="0" borderId="12" xfId="0" applyFont="1" applyBorder="1" applyAlignment="1">
      <alignment horizontal="center" wrapText="1"/>
    </xf>
    <xf numFmtId="0" fontId="12" fillId="0" borderId="12" xfId="0" applyFont="1" applyBorder="1" applyAlignment="1">
      <alignment horizontal="left" wrapText="1"/>
    </xf>
    <xf numFmtId="0" fontId="13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right" wrapText="1"/>
    </xf>
    <xf numFmtId="0" fontId="15" fillId="0" borderId="12" xfId="0" applyFont="1" applyBorder="1" applyAlignment="1">
      <alignment horizontal="center" wrapText="1"/>
    </xf>
    <xf numFmtId="0" fontId="13" fillId="0" borderId="17" xfId="0" applyFont="1" applyBorder="1" applyAlignment="1">
      <alignment horizontal="left" wrapText="1"/>
    </xf>
    <xf numFmtId="0" fontId="14" fillId="0" borderId="18" xfId="0" applyFont="1" applyBorder="1" applyAlignment="1">
      <alignment horizontal="right" wrapText="1"/>
    </xf>
    <xf numFmtId="0" fontId="10" fillId="0" borderId="10" xfId="0" applyFont="1" applyBorder="1" applyAlignment="1">
      <alignment horizontal="center" wrapText="1"/>
    </xf>
    <xf numFmtId="2" fontId="11" fillId="0" borderId="11" xfId="0" applyNumberFormat="1" applyFont="1" applyBorder="1" applyAlignment="1">
      <alignment horizontal="right" wrapText="1"/>
    </xf>
    <xf numFmtId="0" fontId="10" fillId="0" borderId="12" xfId="0" applyFont="1" applyBorder="1" applyAlignment="1">
      <alignment horizontal="left" wrapText="1"/>
    </xf>
    <xf numFmtId="2" fontId="14" fillId="0" borderId="13" xfId="0" applyNumberFormat="1" applyFont="1" applyBorder="1" applyAlignment="1">
      <alignment horizontal="right" wrapText="1"/>
    </xf>
    <xf numFmtId="0" fontId="10" fillId="0" borderId="17" xfId="0" applyFont="1" applyBorder="1" applyAlignment="1">
      <alignment horizontal="left" wrapText="1"/>
    </xf>
    <xf numFmtId="2" fontId="14" fillId="0" borderId="18" xfId="0" applyNumberFormat="1" applyFont="1" applyBorder="1" applyAlignment="1">
      <alignment horizontal="right" wrapText="1"/>
    </xf>
    <xf numFmtId="165" fontId="9" fillId="0" borderId="0" xfId="143" applyFont="1">
      <alignment/>
      <protection/>
    </xf>
    <xf numFmtId="165" fontId="10" fillId="0" borderId="0" xfId="143" applyFont="1" applyBorder="1" applyAlignment="1" quotePrefix="1">
      <alignment horizontal="center"/>
      <protection/>
    </xf>
    <xf numFmtId="165" fontId="9" fillId="0" borderId="0" xfId="143" applyFont="1" applyFill="1">
      <alignment/>
      <protection/>
    </xf>
    <xf numFmtId="166" fontId="9" fillId="0" borderId="0" xfId="143" applyNumberFormat="1" applyFont="1">
      <alignment/>
      <protection/>
    </xf>
    <xf numFmtId="165" fontId="11" fillId="33" borderId="19" xfId="143" applyNumberFormat="1" applyFont="1" applyFill="1" applyBorder="1" applyAlignment="1" applyProtection="1">
      <alignment horizontal="center" vertical="center"/>
      <protection/>
    </xf>
    <xf numFmtId="165" fontId="11" fillId="33" borderId="20" xfId="143" applyNumberFormat="1" applyFont="1" applyFill="1" applyBorder="1" applyAlignment="1" applyProtection="1">
      <alignment horizontal="center" vertical="center"/>
      <protection/>
    </xf>
    <xf numFmtId="165" fontId="11" fillId="33" borderId="21" xfId="143" applyNumberFormat="1" applyFont="1" applyFill="1" applyBorder="1" applyAlignment="1" applyProtection="1">
      <alignment horizontal="center" vertical="center"/>
      <protection/>
    </xf>
    <xf numFmtId="165" fontId="14" fillId="0" borderId="22" xfId="143" applyNumberFormat="1" applyFont="1" applyBorder="1" applyAlignment="1" applyProtection="1">
      <alignment horizontal="left" vertical="center"/>
      <protection/>
    </xf>
    <xf numFmtId="166" fontId="9" fillId="0" borderId="23" xfId="143" applyNumberFormat="1" applyFont="1" applyBorder="1" applyAlignment="1">
      <alignment horizontal="center" vertical="center"/>
      <protection/>
    </xf>
    <xf numFmtId="164" fontId="9" fillId="0" borderId="24" xfId="143" applyNumberFormat="1" applyFont="1" applyBorder="1" applyAlignment="1" applyProtection="1">
      <alignment horizontal="center" vertical="center"/>
      <protection/>
    </xf>
    <xf numFmtId="164" fontId="9" fillId="0" borderId="25" xfId="143" applyNumberFormat="1" applyFont="1" applyBorder="1" applyAlignment="1" applyProtection="1">
      <alignment horizontal="center" vertical="center"/>
      <protection/>
    </xf>
    <xf numFmtId="166" fontId="9" fillId="0" borderId="0" xfId="143" applyNumberFormat="1" applyFont="1" applyAlignment="1">
      <alignment horizontal="right"/>
      <protection/>
    </xf>
    <xf numFmtId="165" fontId="9" fillId="0" borderId="23" xfId="143" applyNumberFormat="1" applyFont="1" applyFill="1" applyBorder="1" applyAlignment="1" applyProtection="1">
      <alignment horizontal="center" vertical="center"/>
      <protection/>
    </xf>
    <xf numFmtId="165" fontId="9" fillId="0" borderId="26" xfId="143" applyNumberFormat="1" applyFont="1" applyFill="1" applyBorder="1" applyAlignment="1" applyProtection="1">
      <alignment horizontal="center" vertical="center"/>
      <protection/>
    </xf>
    <xf numFmtId="164" fontId="9" fillId="0" borderId="26" xfId="143" applyNumberFormat="1" applyFont="1" applyBorder="1" applyAlignment="1" applyProtection="1">
      <alignment horizontal="center" vertical="center"/>
      <protection/>
    </xf>
    <xf numFmtId="165" fontId="9" fillId="0" borderId="0" xfId="143" applyFont="1" applyAlignment="1">
      <alignment horizontal="right"/>
      <protection/>
    </xf>
    <xf numFmtId="166" fontId="9" fillId="0" borderId="23" xfId="0" applyNumberFormat="1" applyFont="1" applyBorder="1" applyAlignment="1">
      <alignment horizontal="center" vertical="center"/>
    </xf>
    <xf numFmtId="166" fontId="9" fillId="0" borderId="26" xfId="143" applyNumberFormat="1" applyFont="1" applyBorder="1" applyAlignment="1">
      <alignment horizontal="center" vertical="center"/>
      <protection/>
    </xf>
    <xf numFmtId="0" fontId="9" fillId="0" borderId="0" xfId="143" applyNumberFormat="1" applyFont="1" applyAlignment="1">
      <alignment horizontal="right"/>
      <protection/>
    </xf>
    <xf numFmtId="164" fontId="9" fillId="0" borderId="0" xfId="143" applyNumberFormat="1" applyFont="1" applyBorder="1" applyAlignment="1" applyProtection="1">
      <alignment horizontal="center" vertical="center"/>
      <protection/>
    </xf>
    <xf numFmtId="0" fontId="9" fillId="0" borderId="23" xfId="0" applyFont="1" applyBorder="1" applyAlignment="1">
      <alignment horizontal="center" vertical="center" wrapText="1"/>
    </xf>
    <xf numFmtId="166" fontId="9" fillId="0" borderId="23" xfId="0" applyNumberFormat="1" applyFont="1" applyBorder="1" applyAlignment="1">
      <alignment horizontal="center" vertical="center" wrapText="1"/>
    </xf>
    <xf numFmtId="165" fontId="11" fillId="0" borderId="27" xfId="143" applyNumberFormat="1" applyFont="1" applyBorder="1" applyAlignment="1" applyProtection="1">
      <alignment horizontal="center" vertical="center"/>
      <protection/>
    </xf>
    <xf numFmtId="166" fontId="10" fillId="0" borderId="28" xfId="143" applyNumberFormat="1" applyFont="1" applyBorder="1" applyAlignment="1">
      <alignment horizontal="center" vertical="center"/>
      <protection/>
    </xf>
    <xf numFmtId="166" fontId="10" fillId="0" borderId="29" xfId="143" applyNumberFormat="1" applyFont="1" applyBorder="1" applyAlignment="1">
      <alignment horizontal="center" vertical="center"/>
      <protection/>
    </xf>
    <xf numFmtId="165" fontId="10" fillId="0" borderId="0" xfId="143" applyFont="1">
      <alignment/>
      <protection/>
    </xf>
    <xf numFmtId="165" fontId="9" fillId="0" borderId="0" xfId="143" applyNumberFormat="1" applyFont="1" applyAlignment="1" applyProtection="1">
      <alignment horizontal="left"/>
      <protection/>
    </xf>
    <xf numFmtId="165" fontId="9" fillId="0" borderId="0" xfId="143" applyNumberFormat="1" applyFont="1" applyBorder="1" applyAlignment="1" applyProtection="1">
      <alignment horizontal="left"/>
      <protection/>
    </xf>
    <xf numFmtId="0" fontId="10" fillId="0" borderId="0" xfId="0" applyFont="1" applyBorder="1" applyAlignment="1">
      <alignment horizontal="center" vertical="center"/>
    </xf>
    <xf numFmtId="0" fontId="9" fillId="0" borderId="0" xfId="144" applyFont="1">
      <alignment/>
      <protection/>
    </xf>
    <xf numFmtId="0" fontId="10" fillId="33" borderId="30" xfId="0" applyFont="1" applyFill="1" applyBorder="1" applyAlignment="1" applyProtection="1" quotePrefix="1">
      <alignment horizontal="center" vertical="center"/>
      <protection/>
    </xf>
    <xf numFmtId="0" fontId="10" fillId="33" borderId="31" xfId="144" applyFont="1" applyFill="1" applyBorder="1" applyAlignment="1">
      <alignment horizontal="center"/>
      <protection/>
    </xf>
    <xf numFmtId="0" fontId="10" fillId="33" borderId="32" xfId="144" applyFont="1" applyFill="1" applyBorder="1" applyAlignment="1">
      <alignment horizontal="center"/>
      <protection/>
    </xf>
    <xf numFmtId="0" fontId="10" fillId="33" borderId="33" xfId="144" applyFont="1" applyFill="1" applyBorder="1" applyAlignment="1">
      <alignment horizontal="center"/>
      <protection/>
    </xf>
    <xf numFmtId="0" fontId="10" fillId="33" borderId="34" xfId="144" applyFont="1" applyFill="1" applyBorder="1" applyAlignment="1">
      <alignment horizontal="center"/>
      <protection/>
    </xf>
    <xf numFmtId="0" fontId="9" fillId="33" borderId="35" xfId="144" applyNumberFormat="1" applyFont="1" applyFill="1" applyBorder="1" applyAlignment="1">
      <alignment horizontal="center"/>
      <protection/>
    </xf>
    <xf numFmtId="0" fontId="10" fillId="33" borderId="20" xfId="144" applyFont="1" applyFill="1" applyBorder="1" applyAlignment="1">
      <alignment horizontal="center"/>
      <protection/>
    </xf>
    <xf numFmtId="0" fontId="10" fillId="33" borderId="36" xfId="144" applyFont="1" applyFill="1" applyBorder="1" applyAlignment="1">
      <alignment horizontal="center"/>
      <protection/>
    </xf>
    <xf numFmtId="0" fontId="10" fillId="33" borderId="37" xfId="144" applyFont="1" applyFill="1" applyBorder="1" applyAlignment="1">
      <alignment horizontal="center"/>
      <protection/>
    </xf>
    <xf numFmtId="0" fontId="10" fillId="33" borderId="38" xfId="144" applyFont="1" applyFill="1" applyBorder="1" applyAlignment="1">
      <alignment horizontal="center"/>
      <protection/>
    </xf>
    <xf numFmtId="0" fontId="10" fillId="33" borderId="19" xfId="144" applyFont="1" applyFill="1" applyBorder="1" applyAlignment="1">
      <alignment horizontal="center"/>
      <protection/>
    </xf>
    <xf numFmtId="0" fontId="10" fillId="33" borderId="39" xfId="144" applyFont="1" applyFill="1" applyBorder="1" applyAlignment="1">
      <alignment horizontal="center"/>
      <protection/>
    </xf>
    <xf numFmtId="0" fontId="10" fillId="33" borderId="40" xfId="144" applyFont="1" applyFill="1" applyBorder="1" applyAlignment="1">
      <alignment horizontal="center"/>
      <protection/>
    </xf>
    <xf numFmtId="0" fontId="10" fillId="0" borderId="41" xfId="144" applyFont="1" applyBorder="1">
      <alignment/>
      <protection/>
    </xf>
    <xf numFmtId="2" fontId="10" fillId="0" borderId="23" xfId="144" applyNumberFormat="1" applyFont="1" applyBorder="1" applyAlignment="1">
      <alignment horizontal="center" vertical="center"/>
      <protection/>
    </xf>
    <xf numFmtId="166" fontId="10" fillId="0" borderId="0" xfId="0" applyNumberFormat="1" applyFont="1" applyBorder="1" applyAlignment="1">
      <alignment horizontal="right" vertical="center"/>
    </xf>
    <xf numFmtId="166" fontId="10" fillId="0" borderId="42" xfId="142" applyNumberFormat="1" applyFont="1" applyBorder="1" applyAlignment="1">
      <alignment horizontal="right" vertical="center"/>
      <protection/>
    </xf>
    <xf numFmtId="166" fontId="10" fillId="0" borderId="37" xfId="142" applyNumberFormat="1" applyFont="1" applyBorder="1" applyAlignment="1">
      <alignment horizontal="right" vertical="center"/>
      <protection/>
    </xf>
    <xf numFmtId="166" fontId="10" fillId="0" borderId="31" xfId="142" applyNumberFormat="1" applyFont="1" applyBorder="1" applyAlignment="1">
      <alignment horizontal="right" vertical="center"/>
      <protection/>
    </xf>
    <xf numFmtId="166" fontId="10" fillId="0" borderId="33" xfId="142" applyNumberFormat="1" applyFont="1" applyBorder="1" applyAlignment="1">
      <alignment horizontal="right" vertical="center"/>
      <protection/>
    </xf>
    <xf numFmtId="166" fontId="10" fillId="0" borderId="33" xfId="142" applyNumberFormat="1" applyFont="1" applyFill="1" applyBorder="1" applyAlignment="1">
      <alignment horizontal="right" vertical="center"/>
      <protection/>
    </xf>
    <xf numFmtId="166" fontId="10" fillId="0" borderId="43" xfId="142" applyNumberFormat="1" applyFont="1" applyBorder="1" applyAlignment="1">
      <alignment horizontal="center" vertical="center"/>
      <protection/>
    </xf>
    <xf numFmtId="0" fontId="10" fillId="0" borderId="35" xfId="144" applyFont="1" applyBorder="1">
      <alignment/>
      <protection/>
    </xf>
    <xf numFmtId="2" fontId="10" fillId="0" borderId="36" xfId="144" applyNumberFormat="1" applyFont="1" applyBorder="1" applyAlignment="1">
      <alignment horizontal="center" vertical="center"/>
      <protection/>
    </xf>
    <xf numFmtId="166" fontId="10" fillId="0" borderId="36" xfId="0" applyNumberFormat="1" applyFont="1" applyBorder="1" applyAlignment="1">
      <alignment horizontal="right" vertical="center"/>
    </xf>
    <xf numFmtId="166" fontId="10" fillId="0" borderId="42" xfId="0" applyNumberFormat="1" applyFont="1" applyBorder="1" applyAlignment="1">
      <alignment horizontal="right" vertical="center"/>
    </xf>
    <xf numFmtId="166" fontId="10" fillId="0" borderId="36" xfId="142" applyNumberFormat="1" applyFont="1" applyBorder="1" applyAlignment="1">
      <alignment horizontal="right" vertical="center"/>
      <protection/>
    </xf>
    <xf numFmtId="166" fontId="10" fillId="0" borderId="42" xfId="142" applyNumberFormat="1" applyFont="1" applyFill="1" applyBorder="1" applyAlignment="1">
      <alignment horizontal="right" vertical="center"/>
      <protection/>
    </xf>
    <xf numFmtId="166" fontId="10" fillId="0" borderId="44" xfId="142" applyNumberFormat="1" applyFont="1" applyBorder="1" applyAlignment="1">
      <alignment horizontal="center" vertical="center"/>
      <protection/>
    </xf>
    <xf numFmtId="0" fontId="9" fillId="0" borderId="41" xfId="144" applyFont="1" applyBorder="1">
      <alignment/>
      <protection/>
    </xf>
    <xf numFmtId="2" fontId="9" fillId="0" borderId="23" xfId="144" applyNumberFormat="1" applyFont="1" applyBorder="1" applyAlignment="1">
      <alignment horizontal="center" vertical="center"/>
      <protection/>
    </xf>
    <xf numFmtId="166" fontId="9" fillId="0" borderId="0" xfId="0" applyNumberFormat="1" applyFont="1" applyBorder="1" applyAlignment="1">
      <alignment horizontal="right" vertical="center"/>
    </xf>
    <xf numFmtId="166" fontId="9" fillId="0" borderId="33" xfId="142" applyNumberFormat="1" applyFont="1" applyBorder="1" applyAlignment="1">
      <alignment horizontal="right" vertical="center"/>
      <protection/>
    </xf>
    <xf numFmtId="166" fontId="9" fillId="0" borderId="45" xfId="142" applyNumberFormat="1" applyFont="1" applyBorder="1" applyAlignment="1">
      <alignment horizontal="right" vertical="center"/>
      <protection/>
    </xf>
    <xf numFmtId="166" fontId="9" fillId="0" borderId="46" xfId="142" applyNumberFormat="1" applyFont="1" applyBorder="1" applyAlignment="1">
      <alignment horizontal="right" vertical="center"/>
      <protection/>
    </xf>
    <xf numFmtId="166" fontId="9" fillId="0" borderId="0" xfId="142" applyNumberFormat="1" applyFont="1" applyBorder="1" applyAlignment="1">
      <alignment horizontal="right" vertical="center"/>
      <protection/>
    </xf>
    <xf numFmtId="166" fontId="9" fillId="0" borderId="0" xfId="142" applyNumberFormat="1" applyFont="1" applyFill="1" applyBorder="1" applyAlignment="1">
      <alignment horizontal="right" vertical="center"/>
      <protection/>
    </xf>
    <xf numFmtId="166" fontId="9" fillId="0" borderId="25" xfId="142" applyNumberFormat="1" applyFont="1" applyBorder="1" applyAlignment="1">
      <alignment horizontal="center" vertical="center"/>
      <protection/>
    </xf>
    <xf numFmtId="166" fontId="9" fillId="0" borderId="24" xfId="142" applyNumberFormat="1" applyFont="1" applyBorder="1" applyAlignment="1">
      <alignment horizontal="right" vertical="center"/>
      <protection/>
    </xf>
    <xf numFmtId="166" fontId="9" fillId="0" borderId="39" xfId="142" applyNumberFormat="1" applyFont="1" applyBorder="1" applyAlignment="1">
      <alignment horizontal="right" vertical="center"/>
      <protection/>
    </xf>
    <xf numFmtId="166" fontId="9" fillId="0" borderId="47" xfId="142" applyNumberFormat="1" applyFont="1" applyBorder="1" applyAlignment="1">
      <alignment horizontal="right" vertical="center"/>
      <protection/>
    </xf>
    <xf numFmtId="2" fontId="10" fillId="0" borderId="20" xfId="144" applyNumberFormat="1" applyFont="1" applyBorder="1" applyAlignment="1">
      <alignment horizontal="center" vertical="center"/>
      <protection/>
    </xf>
    <xf numFmtId="166" fontId="9" fillId="0" borderId="31" xfId="142" applyNumberFormat="1" applyFont="1" applyBorder="1" applyAlignment="1">
      <alignment horizontal="right" vertical="center"/>
      <protection/>
    </xf>
    <xf numFmtId="166" fontId="9" fillId="0" borderId="33" xfId="142" applyNumberFormat="1" applyFont="1" applyFill="1" applyBorder="1" applyAlignment="1">
      <alignment horizontal="right" vertical="center"/>
      <protection/>
    </xf>
    <xf numFmtId="166" fontId="9" fillId="0" borderId="43" xfId="142" applyNumberFormat="1" applyFont="1" applyBorder="1" applyAlignment="1">
      <alignment horizontal="center" vertical="center"/>
      <protection/>
    </xf>
    <xf numFmtId="166" fontId="9" fillId="0" borderId="38" xfId="142" applyNumberFormat="1" applyFont="1" applyBorder="1" applyAlignment="1">
      <alignment horizontal="right" vertical="center"/>
      <protection/>
    </xf>
    <xf numFmtId="166" fontId="9" fillId="0" borderId="39" xfId="142" applyNumberFormat="1" applyFont="1" applyFill="1" applyBorder="1" applyAlignment="1">
      <alignment horizontal="right" vertical="center"/>
      <protection/>
    </xf>
    <xf numFmtId="166" fontId="9" fillId="0" borderId="48" xfId="142" applyNumberFormat="1" applyFont="1" applyBorder="1" applyAlignment="1">
      <alignment horizontal="center" vertical="center"/>
      <protection/>
    </xf>
    <xf numFmtId="166" fontId="10" fillId="0" borderId="42" xfId="142" applyNumberFormat="1" applyFont="1" applyBorder="1" applyAlignment="1">
      <alignment vertical="center"/>
      <protection/>
    </xf>
    <xf numFmtId="166" fontId="10" fillId="0" borderId="37" xfId="142" applyNumberFormat="1" applyFont="1" applyBorder="1" applyAlignment="1">
      <alignment vertical="center"/>
      <protection/>
    </xf>
    <xf numFmtId="166" fontId="10" fillId="0" borderId="46" xfId="142" applyNumberFormat="1" applyFont="1" applyBorder="1" applyAlignment="1">
      <alignment horizontal="right" vertical="center"/>
      <protection/>
    </xf>
    <xf numFmtId="166" fontId="10" fillId="0" borderId="0" xfId="142" applyNumberFormat="1" applyFont="1" applyBorder="1" applyAlignment="1">
      <alignment horizontal="right" vertical="center"/>
      <protection/>
    </xf>
    <xf numFmtId="166" fontId="10" fillId="0" borderId="0" xfId="142" applyNumberFormat="1" applyFont="1" applyFill="1" applyBorder="1" applyAlignment="1">
      <alignment horizontal="right" vertical="center"/>
      <protection/>
    </xf>
    <xf numFmtId="166" fontId="10" fillId="0" borderId="25" xfId="142" applyNumberFormat="1" applyFont="1" applyBorder="1" applyAlignment="1">
      <alignment horizontal="center" vertical="center"/>
      <protection/>
    </xf>
    <xf numFmtId="0" fontId="10" fillId="0" borderId="0" xfId="144" applyFont="1">
      <alignment/>
      <protection/>
    </xf>
    <xf numFmtId="166" fontId="9" fillId="0" borderId="33" xfId="142" applyNumberFormat="1" applyFont="1" applyBorder="1" applyAlignment="1">
      <alignment vertical="center"/>
      <protection/>
    </xf>
    <xf numFmtId="166" fontId="9" fillId="0" borderId="45" xfId="142" applyNumberFormat="1" applyFont="1" applyBorder="1" applyAlignment="1">
      <alignment vertical="center"/>
      <protection/>
    </xf>
    <xf numFmtId="166" fontId="9" fillId="0" borderId="0" xfId="142" applyNumberFormat="1" applyFont="1" applyBorder="1" applyAlignment="1">
      <alignment vertical="center"/>
      <protection/>
    </xf>
    <xf numFmtId="166" fontId="9" fillId="0" borderId="24" xfId="142" applyNumberFormat="1" applyFont="1" applyBorder="1" applyAlignment="1">
      <alignment vertical="center"/>
      <protection/>
    </xf>
    <xf numFmtId="0" fontId="9" fillId="0" borderId="49" xfId="144" applyFont="1" applyBorder="1">
      <alignment/>
      <protection/>
    </xf>
    <xf numFmtId="2" fontId="9" fillId="0" borderId="50" xfId="144" applyNumberFormat="1" applyFont="1" applyBorder="1" applyAlignment="1">
      <alignment horizontal="center" vertical="center"/>
      <protection/>
    </xf>
    <xf numFmtId="166" fontId="9" fillId="0" borderId="51" xfId="0" applyNumberFormat="1" applyFont="1" applyBorder="1" applyAlignment="1">
      <alignment horizontal="right" vertical="center"/>
    </xf>
    <xf numFmtId="166" fontId="9" fillId="0" borderId="51" xfId="142" applyNumberFormat="1" applyFont="1" applyBorder="1" applyAlignment="1">
      <alignment horizontal="right" vertical="center"/>
      <protection/>
    </xf>
    <xf numFmtId="166" fontId="9" fillId="0" borderId="51" xfId="142" applyNumberFormat="1" applyFont="1" applyBorder="1" applyAlignment="1">
      <alignment vertical="center"/>
      <protection/>
    </xf>
    <xf numFmtId="166" fontId="9" fillId="0" borderId="52" xfId="142" applyNumberFormat="1" applyFont="1" applyBorder="1" applyAlignment="1">
      <alignment vertical="center"/>
      <protection/>
    </xf>
    <xf numFmtId="166" fontId="9" fillId="0" borderId="53" xfId="142" applyNumberFormat="1" applyFont="1" applyBorder="1" applyAlignment="1">
      <alignment horizontal="right" vertical="center"/>
      <protection/>
    </xf>
    <xf numFmtId="166" fontId="9" fillId="0" borderId="51" xfId="142" applyNumberFormat="1" applyFont="1" applyFill="1" applyBorder="1" applyAlignment="1">
      <alignment horizontal="right" vertical="center"/>
      <protection/>
    </xf>
    <xf numFmtId="166" fontId="9" fillId="0" borderId="54" xfId="142" applyNumberFormat="1" applyFont="1" applyBorder="1" applyAlignment="1">
      <alignment horizontal="center" vertical="center"/>
      <protection/>
    </xf>
    <xf numFmtId="0" fontId="9" fillId="0" borderId="0" xfId="144" applyFont="1" applyBorder="1">
      <alignment/>
      <protection/>
    </xf>
    <xf numFmtId="165" fontId="9" fillId="0" borderId="0" xfId="146" applyFont="1">
      <alignment/>
      <protection/>
    </xf>
    <xf numFmtId="165" fontId="9" fillId="0" borderId="42" xfId="143" applyNumberFormat="1" applyFont="1" applyBorder="1" applyAlignment="1" applyProtection="1">
      <alignment horizontal="centerContinuous"/>
      <protection/>
    </xf>
    <xf numFmtId="165" fontId="9" fillId="0" borderId="37" xfId="143" applyFont="1" applyBorder="1" applyAlignment="1">
      <alignment horizontal="centerContinuous"/>
      <protection/>
    </xf>
    <xf numFmtId="165" fontId="11" fillId="33" borderId="40" xfId="143" applyNumberFormat="1" applyFont="1" applyFill="1" applyBorder="1" applyAlignment="1" applyProtection="1">
      <alignment horizontal="center" vertical="center"/>
      <protection/>
    </xf>
    <xf numFmtId="165" fontId="9" fillId="0" borderId="47" xfId="143" applyNumberFormat="1" applyFont="1" applyBorder="1" applyAlignment="1" applyProtection="1">
      <alignment horizontal="center"/>
      <protection/>
    </xf>
    <xf numFmtId="166" fontId="14" fillId="0" borderId="23" xfId="143" applyNumberFormat="1" applyFont="1" applyBorder="1" applyAlignment="1">
      <alignment horizontal="center" vertical="center"/>
      <protection/>
    </xf>
    <xf numFmtId="166" fontId="14" fillId="0" borderId="26" xfId="143" applyNumberFormat="1" applyFont="1" applyBorder="1" applyAlignment="1">
      <alignment horizontal="center" vertical="center"/>
      <protection/>
    </xf>
    <xf numFmtId="166" fontId="11" fillId="0" borderId="28" xfId="143" applyNumberFormat="1" applyFont="1" applyBorder="1" applyAlignment="1">
      <alignment horizontal="center" vertical="center"/>
      <protection/>
    </xf>
    <xf numFmtId="166" fontId="11" fillId="0" borderId="29" xfId="143" applyNumberFormat="1" applyFont="1" applyBorder="1" applyAlignment="1">
      <alignment horizontal="center" vertical="center"/>
      <protection/>
    </xf>
    <xf numFmtId="165" fontId="9" fillId="0" borderId="0" xfId="143" applyFont="1" applyBorder="1">
      <alignment/>
      <protection/>
    </xf>
    <xf numFmtId="165" fontId="9" fillId="0" borderId="0" xfId="143" applyNumberFormat="1" applyFont="1" applyBorder="1" applyAlignment="1" applyProtection="1">
      <alignment horizontal="center" vertical="center"/>
      <protection/>
    </xf>
    <xf numFmtId="0" fontId="10" fillId="0" borderId="0" xfId="144" applyFont="1" applyAlignment="1">
      <alignment horizontal="center"/>
      <protection/>
    </xf>
    <xf numFmtId="0" fontId="10" fillId="33" borderId="55" xfId="144" applyFont="1" applyFill="1" applyBorder="1" applyAlignment="1">
      <alignment horizontal="center"/>
      <protection/>
    </xf>
    <xf numFmtId="1" fontId="10" fillId="33" borderId="20" xfId="144" applyNumberFormat="1" applyFont="1" applyFill="1" applyBorder="1" applyAlignment="1" quotePrefix="1">
      <alignment horizontal="center"/>
      <protection/>
    </xf>
    <xf numFmtId="0" fontId="10" fillId="0" borderId="56" xfId="144" applyFont="1" applyBorder="1" applyAlignment="1">
      <alignment horizontal="center" vertical="center"/>
      <protection/>
    </xf>
    <xf numFmtId="0" fontId="10" fillId="0" borderId="39" xfId="144" applyFont="1" applyBorder="1" applyAlignment="1">
      <alignment vertical="center"/>
      <protection/>
    </xf>
    <xf numFmtId="0" fontId="10" fillId="0" borderId="22" xfId="144" applyFont="1" applyBorder="1" applyAlignment="1">
      <alignment horizontal="center" vertical="center"/>
      <protection/>
    </xf>
    <xf numFmtId="0" fontId="10" fillId="0" borderId="0" xfId="144" applyFont="1" applyBorder="1" applyAlignment="1">
      <alignment vertical="center"/>
      <protection/>
    </xf>
    <xf numFmtId="0" fontId="10" fillId="0" borderId="22" xfId="144" applyFont="1" applyBorder="1" applyAlignment="1">
      <alignment vertical="center"/>
      <protection/>
    </xf>
    <xf numFmtId="0" fontId="9" fillId="0" borderId="0" xfId="144" applyFont="1" applyBorder="1" applyAlignment="1">
      <alignment vertical="center"/>
      <protection/>
    </xf>
    <xf numFmtId="2" fontId="9" fillId="0" borderId="0" xfId="144" applyNumberFormat="1" applyFont="1">
      <alignment/>
      <protection/>
    </xf>
    <xf numFmtId="0" fontId="10" fillId="0" borderId="22" xfId="144" applyFont="1" applyBorder="1" applyAlignment="1">
      <alignment horizontal="center"/>
      <protection/>
    </xf>
    <xf numFmtId="0" fontId="9" fillId="0" borderId="22" xfId="144" applyFont="1" applyBorder="1" applyAlignment="1">
      <alignment horizontal="center"/>
      <protection/>
    </xf>
    <xf numFmtId="0" fontId="10" fillId="0" borderId="57" xfId="144" applyFont="1" applyBorder="1">
      <alignment/>
      <protection/>
    </xf>
    <xf numFmtId="0" fontId="9" fillId="0" borderId="53" xfId="144" applyFont="1" applyBorder="1" applyAlignment="1">
      <alignment vertical="center"/>
      <protection/>
    </xf>
    <xf numFmtId="0" fontId="9" fillId="0" borderId="0" xfId="144" applyFont="1" applyAlignment="1">
      <alignment horizontal="center"/>
      <protection/>
    </xf>
    <xf numFmtId="0" fontId="77" fillId="0" borderId="58" xfId="0" applyFont="1" applyBorder="1" applyAlignment="1">
      <alignment horizontal="right" wrapText="1"/>
    </xf>
    <xf numFmtId="0" fontId="77" fillId="0" borderId="59" xfId="0" applyFont="1" applyBorder="1" applyAlignment="1">
      <alignment horizontal="right" wrapText="1"/>
    </xf>
    <xf numFmtId="0" fontId="14" fillId="0" borderId="13" xfId="0" applyFont="1" applyBorder="1" applyAlignment="1">
      <alignment wrapText="1"/>
    </xf>
    <xf numFmtId="0" fontId="14" fillId="0" borderId="58" xfId="0" applyFont="1" applyBorder="1" applyAlignment="1">
      <alignment wrapText="1"/>
    </xf>
    <xf numFmtId="0" fontId="14" fillId="0" borderId="59" xfId="0" applyFont="1" applyBorder="1" applyAlignment="1">
      <alignment wrapText="1"/>
    </xf>
    <xf numFmtId="0" fontId="14" fillId="0" borderId="58" xfId="0" applyFont="1" applyBorder="1" applyAlignment="1">
      <alignment horizontal="right" wrapText="1"/>
    </xf>
    <xf numFmtId="0" fontId="14" fillId="0" borderId="59" xfId="0" applyFont="1" applyBorder="1" applyAlignment="1">
      <alignment horizontal="right" wrapText="1"/>
    </xf>
    <xf numFmtId="0" fontId="14" fillId="0" borderId="60" xfId="0" applyFont="1" applyBorder="1" applyAlignment="1">
      <alignment horizontal="right" wrapText="1"/>
    </xf>
    <xf numFmtId="0" fontId="14" fillId="0" borderId="61" xfId="0" applyFont="1" applyBorder="1" applyAlignment="1">
      <alignment horizontal="right" wrapText="1"/>
    </xf>
    <xf numFmtId="0" fontId="78" fillId="0" borderId="62" xfId="0" applyFont="1" applyBorder="1" applyAlignment="1">
      <alignment horizontal="right" wrapText="1"/>
    </xf>
    <xf numFmtId="0" fontId="78" fillId="0" borderId="63" xfId="0" applyFont="1" applyBorder="1" applyAlignment="1">
      <alignment horizontal="right" wrapText="1"/>
    </xf>
    <xf numFmtId="0" fontId="19" fillId="0" borderId="58" xfId="0" applyFont="1" applyBorder="1" applyAlignment="1">
      <alignment horizontal="right" wrapText="1"/>
    </xf>
    <xf numFmtId="0" fontId="19" fillId="0" borderId="59" xfId="0" applyFont="1" applyBorder="1" applyAlignment="1">
      <alignment horizontal="right" wrapText="1"/>
    </xf>
    <xf numFmtId="0" fontId="19" fillId="0" borderId="60" xfId="0" applyFont="1" applyBorder="1" applyAlignment="1">
      <alignment horizontal="right" wrapText="1"/>
    </xf>
    <xf numFmtId="0" fontId="19" fillId="0" borderId="64" xfId="0" applyFont="1" applyBorder="1" applyAlignment="1">
      <alignment horizontal="right" wrapText="1"/>
    </xf>
    <xf numFmtId="166" fontId="11" fillId="0" borderId="36" xfId="144" applyNumberFormat="1" applyFont="1" applyBorder="1" applyAlignment="1">
      <alignment horizontal="center" vertical="center"/>
      <protection/>
    </xf>
    <xf numFmtId="166" fontId="11" fillId="0" borderId="42" xfId="144" applyNumberFormat="1" applyFont="1" applyBorder="1" applyAlignment="1">
      <alignment horizontal="center" vertical="center"/>
      <protection/>
    </xf>
    <xf numFmtId="166" fontId="11" fillId="0" borderId="44" xfId="144" applyNumberFormat="1" applyFont="1" applyBorder="1" applyAlignment="1">
      <alignment horizontal="center" vertical="center"/>
      <protection/>
    </xf>
    <xf numFmtId="166" fontId="11" fillId="0" borderId="20" xfId="0" applyNumberFormat="1" applyFont="1" applyBorder="1" applyAlignment="1">
      <alignment horizontal="center" vertical="center"/>
    </xf>
    <xf numFmtId="166" fontId="11" fillId="0" borderId="19" xfId="144" applyNumberFormat="1" applyFont="1" applyBorder="1" applyAlignment="1">
      <alignment horizontal="center" vertical="center"/>
      <protection/>
    </xf>
    <xf numFmtId="166" fontId="11" fillId="0" borderId="23" xfId="144" applyNumberFormat="1" applyFont="1" applyBorder="1" applyAlignment="1">
      <alignment horizontal="center" vertical="center"/>
      <protection/>
    </xf>
    <xf numFmtId="166" fontId="11" fillId="0" borderId="32" xfId="0" applyNumberFormat="1" applyFont="1" applyBorder="1" applyAlignment="1">
      <alignment horizontal="center" vertical="center"/>
    </xf>
    <xf numFmtId="166" fontId="11" fillId="0" borderId="23" xfId="0" applyNumberFormat="1" applyFont="1" applyBorder="1" applyAlignment="1">
      <alignment horizontal="center" vertical="center"/>
    </xf>
    <xf numFmtId="166" fontId="11" fillId="0" borderId="45" xfId="0" applyNumberFormat="1" applyFont="1" applyBorder="1" applyAlignment="1">
      <alignment horizontal="center" vertical="center"/>
    </xf>
    <xf numFmtId="166" fontId="11" fillId="0" borderId="0" xfId="144" applyNumberFormat="1" applyFont="1" applyBorder="1" applyAlignment="1">
      <alignment horizontal="center" vertical="center"/>
      <protection/>
    </xf>
    <xf numFmtId="166" fontId="11" fillId="0" borderId="25" xfId="144" applyNumberFormat="1" applyFont="1" applyBorder="1" applyAlignment="1">
      <alignment horizontal="center" vertical="center"/>
      <protection/>
    </xf>
    <xf numFmtId="166" fontId="14" fillId="0" borderId="23" xfId="144" applyNumberFormat="1" applyFont="1" applyBorder="1" applyAlignment="1">
      <alignment horizontal="center" vertical="center"/>
      <protection/>
    </xf>
    <xf numFmtId="166" fontId="14" fillId="0" borderId="23" xfId="0" applyNumberFormat="1" applyFont="1" applyBorder="1" applyAlignment="1">
      <alignment horizontal="center" vertical="center"/>
    </xf>
    <xf numFmtId="166" fontId="14" fillId="0" borderId="24" xfId="0" applyNumberFormat="1" applyFont="1" applyBorder="1" applyAlignment="1">
      <alignment horizontal="center" vertical="center"/>
    </xf>
    <xf numFmtId="166" fontId="14" fillId="0" borderId="0" xfId="144" applyNumberFormat="1" applyFont="1" applyBorder="1" applyAlignment="1">
      <alignment horizontal="center" vertical="center"/>
      <protection/>
    </xf>
    <xf numFmtId="166" fontId="14" fillId="0" borderId="25" xfId="144" applyNumberFormat="1" applyFont="1" applyBorder="1" applyAlignment="1">
      <alignment horizontal="center" vertical="center"/>
      <protection/>
    </xf>
    <xf numFmtId="166" fontId="11" fillId="0" borderId="23" xfId="145" applyNumberFormat="1" applyFont="1" applyBorder="1" applyAlignment="1">
      <alignment horizontal="center" vertical="center"/>
      <protection/>
    </xf>
    <xf numFmtId="166" fontId="11" fillId="0" borderId="24" xfId="0" applyNumberFormat="1" applyFont="1" applyBorder="1" applyAlignment="1">
      <alignment horizontal="center" vertical="center"/>
    </xf>
    <xf numFmtId="166" fontId="14" fillId="0" borderId="23" xfId="145" applyNumberFormat="1" applyFont="1" applyBorder="1" applyAlignment="1">
      <alignment horizontal="center" vertical="center"/>
      <protection/>
    </xf>
    <xf numFmtId="0" fontId="14" fillId="0" borderId="23" xfId="0" applyFont="1" applyBorder="1" applyAlignment="1">
      <alignment horizontal="center" vertical="center"/>
    </xf>
    <xf numFmtId="166" fontId="14" fillId="0" borderId="50" xfId="144" applyNumberFormat="1" applyFont="1" applyBorder="1" applyAlignment="1">
      <alignment horizontal="center" vertical="center"/>
      <protection/>
    </xf>
    <xf numFmtId="166" fontId="14" fillId="0" borderId="50" xfId="0" applyNumberFormat="1" applyFont="1" applyBorder="1" applyAlignment="1">
      <alignment horizontal="center" vertical="center"/>
    </xf>
    <xf numFmtId="166" fontId="14" fillId="0" borderId="52" xfId="0" applyNumberFormat="1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166" fontId="14" fillId="0" borderId="51" xfId="144" applyNumberFormat="1" applyFont="1" applyBorder="1" applyAlignment="1">
      <alignment horizontal="center" vertical="center"/>
      <protection/>
    </xf>
    <xf numFmtId="166" fontId="14" fillId="0" borderId="54" xfId="144" applyNumberFormat="1" applyFont="1" applyBorder="1" applyAlignment="1">
      <alignment horizontal="center" vertical="center"/>
      <protection/>
    </xf>
    <xf numFmtId="0" fontId="16" fillId="0" borderId="0" xfId="88" applyFont="1">
      <alignment/>
      <protection/>
    </xf>
    <xf numFmtId="0" fontId="10" fillId="0" borderId="51" xfId="88" applyFont="1" applyBorder="1" applyAlignment="1">
      <alignment horizontal="center"/>
      <protection/>
    </xf>
    <xf numFmtId="0" fontId="9" fillId="0" borderId="0" xfId="88" applyFont="1">
      <alignment/>
      <protection/>
    </xf>
    <xf numFmtId="0" fontId="10" fillId="33" borderId="65" xfId="88" applyFont="1" applyFill="1" applyBorder="1">
      <alignment/>
      <protection/>
    </xf>
    <xf numFmtId="0" fontId="10" fillId="0" borderId="0" xfId="88" applyFont="1">
      <alignment/>
      <protection/>
    </xf>
    <xf numFmtId="0" fontId="10" fillId="33" borderId="56" xfId="88" applyFont="1" applyFill="1" applyBorder="1" applyAlignment="1" applyProtection="1">
      <alignment horizontal="center"/>
      <protection/>
    </xf>
    <xf numFmtId="49" fontId="10" fillId="33" borderId="37" xfId="88" applyNumberFormat="1" applyFont="1" applyFill="1" applyBorder="1" applyAlignment="1">
      <alignment horizontal="center"/>
      <protection/>
    </xf>
    <xf numFmtId="49" fontId="10" fillId="33" borderId="20" xfId="88" applyNumberFormat="1" applyFont="1" applyFill="1" applyBorder="1" applyAlignment="1">
      <alignment horizontal="center"/>
      <protection/>
    </xf>
    <xf numFmtId="49" fontId="10" fillId="33" borderId="37" xfId="88" applyNumberFormat="1" applyFont="1" applyFill="1" applyBorder="1" applyAlignment="1">
      <alignment horizontal="centerContinuous"/>
      <protection/>
    </xf>
    <xf numFmtId="49" fontId="10" fillId="33" borderId="40" xfId="88" applyNumberFormat="1" applyFont="1" applyFill="1" applyBorder="1" applyAlignment="1">
      <alignment horizontal="center"/>
      <protection/>
    </xf>
    <xf numFmtId="0" fontId="10" fillId="0" borderId="66" xfId="88" applyFont="1" applyBorder="1" applyAlignment="1" applyProtection="1">
      <alignment horizontal="left" vertical="center"/>
      <protection/>
    </xf>
    <xf numFmtId="166" fontId="10" fillId="0" borderId="32" xfId="88" applyNumberFormat="1" applyFont="1" applyBorder="1" applyAlignment="1" applyProtection="1">
      <alignment horizontal="right" vertical="center"/>
      <protection/>
    </xf>
    <xf numFmtId="0" fontId="10" fillId="0" borderId="32" xfId="88" applyFont="1" applyBorder="1" applyAlignment="1" applyProtection="1">
      <alignment horizontal="right" vertical="center"/>
      <protection/>
    </xf>
    <xf numFmtId="167" fontId="10" fillId="0" borderId="34" xfId="44" applyNumberFormat="1" applyFont="1" applyBorder="1" applyAlignment="1" applyProtection="1">
      <alignment horizontal="right" vertical="center"/>
      <protection/>
    </xf>
    <xf numFmtId="0" fontId="10" fillId="0" borderId="0" xfId="88" applyFont="1" applyAlignment="1">
      <alignment vertical="center"/>
      <protection/>
    </xf>
    <xf numFmtId="0" fontId="9" fillId="0" borderId="22" xfId="88" applyFont="1" applyBorder="1" applyAlignment="1" applyProtection="1">
      <alignment horizontal="left" vertical="center"/>
      <protection/>
    </xf>
    <xf numFmtId="166" fontId="9" fillId="0" borderId="23" xfId="88" applyNumberFormat="1" applyFont="1" applyBorder="1" applyAlignment="1" applyProtection="1">
      <alignment horizontal="right" vertical="center"/>
      <protection/>
    </xf>
    <xf numFmtId="0" fontId="9" fillId="0" borderId="23" xfId="88" applyFont="1" applyBorder="1" applyAlignment="1" applyProtection="1">
      <alignment horizontal="right" vertical="center"/>
      <protection/>
    </xf>
    <xf numFmtId="167" fontId="9" fillId="0" borderId="26" xfId="44" applyNumberFormat="1" applyFont="1" applyBorder="1" applyAlignment="1" applyProtection="1">
      <alignment horizontal="right" vertical="center"/>
      <protection/>
    </xf>
    <xf numFmtId="0" fontId="9" fillId="0" borderId="0" xfId="88" applyFont="1" applyAlignment="1">
      <alignment vertical="center"/>
      <protection/>
    </xf>
    <xf numFmtId="0" fontId="22" fillId="0" borderId="0" xfId="88" applyFont="1" applyAlignment="1">
      <alignment vertical="center"/>
      <protection/>
    </xf>
    <xf numFmtId="166" fontId="22" fillId="0" borderId="23" xfId="88" applyNumberFormat="1" applyFont="1" applyBorder="1" applyAlignment="1" applyProtection="1">
      <alignment horizontal="right" vertical="center"/>
      <protection/>
    </xf>
    <xf numFmtId="167" fontId="22" fillId="0" borderId="26" xfId="44" applyNumberFormat="1" applyFont="1" applyBorder="1" applyAlignment="1" applyProtection="1">
      <alignment horizontal="right" vertical="center"/>
      <protection/>
    </xf>
    <xf numFmtId="0" fontId="9" fillId="0" borderId="56" xfId="88" applyFont="1" applyBorder="1" applyAlignment="1" applyProtection="1">
      <alignment horizontal="left" vertical="center"/>
      <protection/>
    </xf>
    <xf numFmtId="166" fontId="9" fillId="0" borderId="19" xfId="88" applyNumberFormat="1" applyFont="1" applyBorder="1" applyAlignment="1" applyProtection="1">
      <alignment horizontal="right" vertical="center"/>
      <protection/>
    </xf>
    <xf numFmtId="166" fontId="22" fillId="0" borderId="19" xfId="88" applyNumberFormat="1" applyFont="1" applyBorder="1" applyAlignment="1" applyProtection="1">
      <alignment horizontal="right" vertical="center"/>
      <protection/>
    </xf>
    <xf numFmtId="167" fontId="22" fillId="0" borderId="40" xfId="44" applyNumberFormat="1" applyFont="1" applyBorder="1" applyAlignment="1" applyProtection="1">
      <alignment horizontal="right" vertical="center"/>
      <protection/>
    </xf>
    <xf numFmtId="0" fontId="10" fillId="0" borderId="22" xfId="88" applyFont="1" applyBorder="1" applyAlignment="1" applyProtection="1">
      <alignment horizontal="left" vertical="center"/>
      <protection/>
    </xf>
    <xf numFmtId="166" fontId="10" fillId="0" borderId="23" xfId="88" applyNumberFormat="1" applyFont="1" applyBorder="1" applyAlignment="1" applyProtection="1">
      <alignment horizontal="right" vertical="center"/>
      <protection/>
    </xf>
    <xf numFmtId="167" fontId="9" fillId="0" borderId="40" xfId="44" applyNumberFormat="1" applyFont="1" applyBorder="1" applyAlignment="1" applyProtection="1">
      <alignment horizontal="right" vertical="center"/>
      <protection/>
    </xf>
    <xf numFmtId="167" fontId="9" fillId="0" borderId="40" xfId="44" applyNumberFormat="1" applyFont="1" applyBorder="1" applyAlignment="1" applyProtection="1" quotePrefix="1">
      <alignment horizontal="right" vertical="center"/>
      <protection/>
    </xf>
    <xf numFmtId="0" fontId="10" fillId="0" borderId="67" xfId="88" applyFont="1" applyBorder="1" applyAlignment="1" applyProtection="1">
      <alignment horizontal="left" vertical="center"/>
      <protection/>
    </xf>
    <xf numFmtId="166" fontId="10" fillId="0" borderId="20" xfId="88" applyNumberFormat="1" applyFont="1" applyBorder="1" applyAlignment="1" applyProtection="1">
      <alignment horizontal="right" vertical="center"/>
      <protection/>
    </xf>
    <xf numFmtId="0" fontId="10" fillId="0" borderId="20" xfId="88" applyFont="1" applyBorder="1" applyAlignment="1" applyProtection="1">
      <alignment horizontal="right" vertical="center"/>
      <protection/>
    </xf>
    <xf numFmtId="167" fontId="10" fillId="0" borderId="21" xfId="44" applyNumberFormat="1" applyFont="1" applyBorder="1" applyAlignment="1" applyProtection="1">
      <alignment horizontal="right" vertical="center"/>
      <protection/>
    </xf>
    <xf numFmtId="0" fontId="10" fillId="0" borderId="23" xfId="88" applyFont="1" applyBorder="1" applyAlignment="1" applyProtection="1">
      <alignment horizontal="right" vertical="center"/>
      <protection/>
    </xf>
    <xf numFmtId="167" fontId="10" fillId="0" borderId="26" xfId="44" applyNumberFormat="1" applyFont="1" applyBorder="1" applyAlignment="1" applyProtection="1">
      <alignment horizontal="right" vertical="center"/>
      <protection/>
    </xf>
    <xf numFmtId="166" fontId="9" fillId="0" borderId="0" xfId="88" applyNumberFormat="1" applyFont="1" applyAlignment="1">
      <alignment vertical="center"/>
      <protection/>
    </xf>
    <xf numFmtId="0" fontId="9" fillId="0" borderId="19" xfId="88" applyFont="1" applyBorder="1" applyAlignment="1" applyProtection="1">
      <alignment horizontal="right" vertical="center"/>
      <protection/>
    </xf>
    <xf numFmtId="0" fontId="10" fillId="0" borderId="67" xfId="88" applyFont="1" applyBorder="1" applyAlignment="1" applyProtection="1">
      <alignment vertical="center"/>
      <protection/>
    </xf>
    <xf numFmtId="0" fontId="9" fillId="0" borderId="0" xfId="88" applyFont="1" applyBorder="1" applyAlignment="1">
      <alignment vertical="center"/>
      <protection/>
    </xf>
    <xf numFmtId="168" fontId="9" fillId="0" borderId="26" xfId="44" applyNumberFormat="1" applyFont="1" applyBorder="1" applyAlignment="1" applyProtection="1">
      <alignment horizontal="right" vertical="center"/>
      <protection/>
    </xf>
    <xf numFmtId="0" fontId="9" fillId="0" borderId="57" xfId="88" applyFont="1" applyBorder="1" applyAlignment="1" applyProtection="1">
      <alignment horizontal="left" vertical="center"/>
      <protection/>
    </xf>
    <xf numFmtId="166" fontId="9" fillId="0" borderId="50" xfId="88" applyNumberFormat="1" applyFont="1" applyBorder="1" applyAlignment="1" applyProtection="1">
      <alignment horizontal="right" vertical="center"/>
      <protection/>
    </xf>
    <xf numFmtId="167" fontId="9" fillId="0" borderId="68" xfId="44" applyNumberFormat="1" applyFont="1" applyBorder="1" applyAlignment="1" applyProtection="1">
      <alignment horizontal="right" vertical="center"/>
      <protection/>
    </xf>
    <xf numFmtId="0" fontId="9" fillId="0" borderId="0" xfId="88" applyFont="1" applyBorder="1" applyAlignment="1" applyProtection="1">
      <alignment horizontal="left" vertical="center"/>
      <protection/>
    </xf>
    <xf numFmtId="166" fontId="9" fillId="0" borderId="0" xfId="88" applyNumberFormat="1" applyFont="1" applyBorder="1" applyAlignment="1" applyProtection="1">
      <alignment horizontal="right" vertical="center"/>
      <protection/>
    </xf>
    <xf numFmtId="0" fontId="9" fillId="0" borderId="0" xfId="88" applyFont="1" applyBorder="1" applyAlignment="1" applyProtection="1">
      <alignment horizontal="right" vertical="center"/>
      <protection/>
    </xf>
    <xf numFmtId="167" fontId="9" fillId="0" borderId="0" xfId="44" applyNumberFormat="1" applyFont="1" applyBorder="1" applyAlignment="1" applyProtection="1">
      <alignment horizontal="right" vertical="center"/>
      <protection/>
    </xf>
    <xf numFmtId="0" fontId="21" fillId="0" borderId="0" xfId="88" applyFont="1" applyBorder="1" applyAlignment="1" applyProtection="1">
      <alignment vertical="justify" wrapText="1"/>
      <protection/>
    </xf>
    <xf numFmtId="0" fontId="9" fillId="0" borderId="0" xfId="88" applyFont="1" applyBorder="1" quotePrefix="1">
      <alignment/>
      <protection/>
    </xf>
    <xf numFmtId="0" fontId="21" fillId="0" borderId="0" xfId="88" applyFont="1" applyAlignment="1">
      <alignment horizontal="left"/>
      <protection/>
    </xf>
    <xf numFmtId="0" fontId="21" fillId="0" borderId="0" xfId="88" applyFont="1" applyBorder="1" applyAlignment="1">
      <alignment horizontal="left"/>
      <protection/>
    </xf>
    <xf numFmtId="0" fontId="21" fillId="0" borderId="0" xfId="88" applyFont="1" applyBorder="1">
      <alignment/>
      <protection/>
    </xf>
    <xf numFmtId="0" fontId="21" fillId="0" borderId="0" xfId="88" applyFont="1">
      <alignment/>
      <protection/>
    </xf>
    <xf numFmtId="0" fontId="9" fillId="0" borderId="0" xfId="88" applyFont="1" applyBorder="1">
      <alignment/>
      <protection/>
    </xf>
    <xf numFmtId="0" fontId="21" fillId="0" borderId="0" xfId="88" applyFont="1" applyAlignment="1" applyProtection="1">
      <alignment horizontal="left"/>
      <protection/>
    </xf>
    <xf numFmtId="0" fontId="9" fillId="0" borderId="0" xfId="88" applyFont="1" applyAlignment="1" applyProtection="1">
      <alignment horizontal="left"/>
      <protection/>
    </xf>
    <xf numFmtId="0" fontId="5" fillId="0" borderId="0" xfId="88" applyFont="1">
      <alignment/>
      <protection/>
    </xf>
    <xf numFmtId="0" fontId="3" fillId="0" borderId="0" xfId="88" applyFont="1">
      <alignment/>
      <protection/>
    </xf>
    <xf numFmtId="0" fontId="3" fillId="0" borderId="69" xfId="88" applyFont="1" applyBorder="1">
      <alignment/>
      <protection/>
    </xf>
    <xf numFmtId="0" fontId="3" fillId="0" borderId="70" xfId="88" applyFont="1" applyBorder="1">
      <alignment/>
      <protection/>
    </xf>
    <xf numFmtId="0" fontId="9" fillId="0" borderId="71" xfId="88" applyFont="1" applyBorder="1">
      <alignment/>
      <protection/>
    </xf>
    <xf numFmtId="166" fontId="9" fillId="0" borderId="23" xfId="88" applyNumberFormat="1" applyFont="1" applyBorder="1">
      <alignment/>
      <protection/>
    </xf>
    <xf numFmtId="166" fontId="9" fillId="0" borderId="23" xfId="88" applyNumberFormat="1" applyFont="1" applyFill="1" applyBorder="1" applyAlignment="1">
      <alignment horizontal="right"/>
      <protection/>
    </xf>
    <xf numFmtId="167" fontId="9" fillId="0" borderId="23" xfId="88" applyNumberFormat="1" applyFont="1" applyBorder="1" applyAlignment="1">
      <alignment horizontal="center"/>
      <protection/>
    </xf>
    <xf numFmtId="166" fontId="9" fillId="0" borderId="23" xfId="88" applyNumberFormat="1" applyFont="1" applyBorder="1" applyAlignment="1">
      <alignment horizontal="center"/>
      <protection/>
    </xf>
    <xf numFmtId="166" fontId="9" fillId="0" borderId="72" xfId="88" applyNumberFormat="1" applyFont="1" applyBorder="1" applyAlignment="1">
      <alignment horizontal="center"/>
      <protection/>
    </xf>
    <xf numFmtId="166" fontId="9" fillId="0" borderId="23" xfId="88" applyNumberFormat="1" applyFont="1" applyBorder="1" applyAlignment="1">
      <alignment horizontal="right"/>
      <protection/>
    </xf>
    <xf numFmtId="167" fontId="9" fillId="0" borderId="23" xfId="88" applyNumberFormat="1" applyFont="1" applyBorder="1" applyAlignment="1" quotePrefix="1">
      <alignment horizontal="center"/>
      <protection/>
    </xf>
    <xf numFmtId="0" fontId="10" fillId="0" borderId="70" xfId="88" applyFont="1" applyBorder="1">
      <alignment/>
      <protection/>
    </xf>
    <xf numFmtId="166" fontId="10" fillId="0" borderId="73" xfId="88" applyNumberFormat="1" applyFont="1" applyBorder="1">
      <alignment/>
      <protection/>
    </xf>
    <xf numFmtId="166" fontId="10" fillId="0" borderId="73" xfId="88" applyNumberFormat="1" applyFont="1" applyBorder="1" applyAlignment="1">
      <alignment horizontal="right"/>
      <protection/>
    </xf>
    <xf numFmtId="167" fontId="10" fillId="0" borderId="73" xfId="88" applyNumberFormat="1" applyFont="1" applyBorder="1" applyAlignment="1">
      <alignment horizontal="center"/>
      <protection/>
    </xf>
    <xf numFmtId="166" fontId="10" fillId="0" borderId="73" xfId="88" applyNumberFormat="1" applyFont="1" applyBorder="1" applyAlignment="1">
      <alignment horizontal="center"/>
      <protection/>
    </xf>
    <xf numFmtId="166" fontId="10" fillId="0" borderId="74" xfId="88" applyNumberFormat="1" applyFont="1" applyBorder="1" applyAlignment="1">
      <alignment horizontal="center"/>
      <protection/>
    </xf>
    <xf numFmtId="166" fontId="3" fillId="0" borderId="0" xfId="88" applyNumberFormat="1" applyFont="1">
      <alignment/>
      <protection/>
    </xf>
    <xf numFmtId="0" fontId="0" fillId="0" borderId="0" xfId="88" applyFill="1">
      <alignment/>
      <protection/>
    </xf>
    <xf numFmtId="0" fontId="0" fillId="0" borderId="0" xfId="88">
      <alignment/>
      <protection/>
    </xf>
    <xf numFmtId="0" fontId="10" fillId="33" borderId="55" xfId="88" applyFont="1" applyFill="1" applyBorder="1" applyAlignment="1">
      <alignment horizontal="center" vertical="center"/>
      <protection/>
    </xf>
    <xf numFmtId="0" fontId="10" fillId="33" borderId="23" xfId="88" applyFont="1" applyFill="1" applyBorder="1" applyAlignment="1">
      <alignment horizontal="center" vertical="center"/>
      <protection/>
    </xf>
    <xf numFmtId="0" fontId="10" fillId="33" borderId="23" xfId="88" applyFont="1" applyFill="1" applyBorder="1" applyAlignment="1" applyProtection="1">
      <alignment horizontal="center"/>
      <protection locked="0"/>
    </xf>
    <xf numFmtId="0" fontId="10" fillId="33" borderId="20" xfId="88" applyFont="1" applyFill="1" applyBorder="1" applyAlignment="1">
      <alignment horizontal="center"/>
      <protection/>
    </xf>
    <xf numFmtId="0" fontId="10" fillId="33" borderId="21" xfId="88" applyFont="1" applyFill="1" applyBorder="1" applyAlignment="1">
      <alignment horizontal="center"/>
      <protection/>
    </xf>
    <xf numFmtId="1" fontId="10" fillId="0" borderId="66" xfId="88" applyNumberFormat="1" applyFont="1" applyBorder="1" applyAlignment="1" applyProtection="1">
      <alignment horizontal="center"/>
      <protection locked="0"/>
    </xf>
    <xf numFmtId="0" fontId="10" fillId="0" borderId="31" xfId="88" applyFont="1" applyBorder="1" applyAlignment="1" applyProtection="1">
      <alignment horizontal="left"/>
      <protection locked="0"/>
    </xf>
    <xf numFmtId="164" fontId="10" fillId="0" borderId="32" xfId="88" applyNumberFormat="1" applyFont="1" applyBorder="1" applyAlignment="1" applyProtection="1">
      <alignment horizontal="right"/>
      <protection locked="0"/>
    </xf>
    <xf numFmtId="164" fontId="10" fillId="0" borderId="34" xfId="88" applyNumberFormat="1" applyFont="1" applyBorder="1" applyAlignment="1" applyProtection="1">
      <alignment horizontal="right"/>
      <protection locked="0"/>
    </xf>
    <xf numFmtId="164" fontId="0" fillId="0" borderId="0" xfId="88" applyNumberFormat="1">
      <alignment/>
      <protection/>
    </xf>
    <xf numFmtId="164" fontId="17" fillId="34" borderId="0" xfId="88" applyNumberFormat="1" applyFont="1" applyFill="1" applyBorder="1" applyAlignment="1" applyProtection="1">
      <alignment horizontal="right"/>
      <protection/>
    </xf>
    <xf numFmtId="164" fontId="0" fillId="0" borderId="0" xfId="88" applyNumberFormat="1" applyBorder="1">
      <alignment/>
      <protection/>
    </xf>
    <xf numFmtId="0" fontId="6" fillId="0" borderId="0" xfId="88" applyFont="1" applyBorder="1" applyAlignment="1" applyProtection="1">
      <alignment horizontal="left"/>
      <protection/>
    </xf>
    <xf numFmtId="1" fontId="22" fillId="0" borderId="22" xfId="88" applyNumberFormat="1" applyFont="1" applyBorder="1" applyAlignment="1" applyProtection="1">
      <alignment horizontal="center"/>
      <protection locked="0"/>
    </xf>
    <xf numFmtId="0" fontId="9" fillId="0" borderId="46" xfId="88" applyFont="1" applyBorder="1" applyAlignment="1" applyProtection="1">
      <alignment horizontal="left"/>
      <protection locked="0"/>
    </xf>
    <xf numFmtId="164" fontId="9" fillId="0" borderId="23" xfId="88" applyNumberFormat="1" applyFont="1" applyBorder="1" applyAlignment="1">
      <alignment horizontal="right"/>
      <protection/>
    </xf>
    <xf numFmtId="164" fontId="9" fillId="0" borderId="23" xfId="88" applyNumberFormat="1" applyFont="1" applyBorder="1">
      <alignment/>
      <protection/>
    </xf>
    <xf numFmtId="164" fontId="9" fillId="0" borderId="26" xfId="88" applyNumberFormat="1" applyFont="1" applyBorder="1">
      <alignment/>
      <protection/>
    </xf>
    <xf numFmtId="166" fontId="0" fillId="0" borderId="0" xfId="88" applyNumberFormat="1" applyBorder="1">
      <alignment/>
      <protection/>
    </xf>
    <xf numFmtId="0" fontId="27" fillId="0" borderId="0" xfId="88" applyFont="1" applyBorder="1" applyAlignment="1" applyProtection="1">
      <alignment horizontal="left"/>
      <protection/>
    </xf>
    <xf numFmtId="0" fontId="18" fillId="0" borderId="0" xfId="88" applyFont="1" applyBorder="1" applyAlignment="1" applyProtection="1">
      <alignment horizontal="left"/>
      <protection/>
    </xf>
    <xf numFmtId="1" fontId="10" fillId="0" borderId="22" xfId="88" applyNumberFormat="1" applyFont="1" applyBorder="1" applyAlignment="1" applyProtection="1">
      <alignment horizontal="center"/>
      <protection locked="0"/>
    </xf>
    <xf numFmtId="164" fontId="9" fillId="0" borderId="23" xfId="88" applyNumberFormat="1" applyFont="1" applyBorder="1" applyAlignment="1" applyProtection="1">
      <alignment horizontal="right"/>
      <protection locked="0"/>
    </xf>
    <xf numFmtId="1" fontId="9" fillId="0" borderId="22" xfId="88" applyNumberFormat="1" applyFont="1" applyBorder="1" applyAlignment="1" applyProtection="1">
      <alignment horizontal="center"/>
      <protection locked="0"/>
    </xf>
    <xf numFmtId="1" fontId="24" fillId="0" borderId="22" xfId="88" applyNumberFormat="1" applyFont="1" applyBorder="1" applyAlignment="1" applyProtection="1">
      <alignment horizontal="center"/>
      <protection locked="0"/>
    </xf>
    <xf numFmtId="0" fontId="10" fillId="0" borderId="46" xfId="88" applyFont="1" applyBorder="1" applyAlignment="1" applyProtection="1">
      <alignment horizontal="left"/>
      <protection locked="0"/>
    </xf>
    <xf numFmtId="164" fontId="10" fillId="0" borderId="23" xfId="88" applyNumberFormat="1" applyFont="1" applyBorder="1" applyAlignment="1" applyProtection="1">
      <alignment horizontal="right"/>
      <protection locked="0"/>
    </xf>
    <xf numFmtId="164" fontId="10" fillId="0" borderId="26" xfId="88" applyNumberFormat="1" applyFont="1" applyBorder="1" applyAlignment="1" applyProtection="1">
      <alignment horizontal="right"/>
      <protection locked="0"/>
    </xf>
    <xf numFmtId="164" fontId="9" fillId="0" borderId="23" xfId="88" applyNumberFormat="1" applyFont="1" applyBorder="1" applyAlignment="1" applyProtection="1">
      <alignment horizontal="right"/>
      <protection/>
    </xf>
    <xf numFmtId="0" fontId="24" fillId="0" borderId="0" xfId="88" applyFont="1" applyBorder="1" applyAlignment="1" applyProtection="1">
      <alignment horizontal="left"/>
      <protection/>
    </xf>
    <xf numFmtId="0" fontId="9" fillId="0" borderId="0" xfId="88" applyFont="1" applyBorder="1" applyAlignment="1" applyProtection="1">
      <alignment horizontal="left"/>
      <protection/>
    </xf>
    <xf numFmtId="164" fontId="9" fillId="0" borderId="23" xfId="88" applyNumberFormat="1" applyFont="1" applyFill="1" applyBorder="1" applyAlignment="1">
      <alignment horizontal="right"/>
      <protection/>
    </xf>
    <xf numFmtId="164" fontId="9" fillId="0" borderId="26" xfId="88" applyNumberFormat="1" applyFont="1" applyFill="1" applyBorder="1" applyAlignment="1">
      <alignment horizontal="right"/>
      <protection/>
    </xf>
    <xf numFmtId="164" fontId="9" fillId="34" borderId="26" xfId="88" applyNumberFormat="1" applyFont="1" applyFill="1" applyBorder="1" applyAlignment="1" applyProtection="1">
      <alignment horizontal="right"/>
      <protection/>
    </xf>
    <xf numFmtId="166" fontId="22" fillId="34" borderId="26" xfId="88" applyNumberFormat="1" applyFont="1" applyFill="1" applyBorder="1" applyAlignment="1" applyProtection="1">
      <alignment horizontal="right" vertical="center"/>
      <protection/>
    </xf>
    <xf numFmtId="164" fontId="9" fillId="0" borderId="23" xfId="88" applyNumberFormat="1" applyFont="1" applyFill="1" applyBorder="1" applyAlignment="1" applyProtection="1">
      <alignment horizontal="right"/>
      <protection locked="0"/>
    </xf>
    <xf numFmtId="164" fontId="10" fillId="0" borderId="23" xfId="88" applyNumberFormat="1" applyFont="1" applyBorder="1" applyAlignment="1" applyProtection="1">
      <alignment horizontal="right"/>
      <protection/>
    </xf>
    <xf numFmtId="164" fontId="10" fillId="0" borderId="23" xfId="88" applyNumberFormat="1" applyFont="1" applyBorder="1">
      <alignment/>
      <protection/>
    </xf>
    <xf numFmtId="164" fontId="10" fillId="34" borderId="26" xfId="88" applyNumberFormat="1" applyFont="1" applyFill="1" applyBorder="1" applyAlignment="1" applyProtection="1">
      <alignment horizontal="right"/>
      <protection/>
    </xf>
    <xf numFmtId="0" fontId="9" fillId="0" borderId="46" xfId="88" applyFont="1" applyBorder="1" applyAlignment="1">
      <alignment horizontal="left" indent="1"/>
      <protection/>
    </xf>
    <xf numFmtId="2" fontId="9" fillId="0" borderId="23" xfId="88" applyNumberFormat="1" applyFont="1" applyBorder="1" applyAlignment="1" applyProtection="1">
      <alignment horizontal="right"/>
      <protection/>
    </xf>
    <xf numFmtId="2" fontId="9" fillId="0" borderId="23" xfId="88" applyNumberFormat="1" applyFont="1" applyBorder="1" applyAlignment="1" applyProtection="1">
      <alignment horizontal="right"/>
      <protection locked="0"/>
    </xf>
    <xf numFmtId="166" fontId="9" fillId="34" borderId="26" xfId="88" applyNumberFormat="1" applyFont="1" applyFill="1" applyBorder="1" applyAlignment="1" applyProtection="1">
      <alignment horizontal="right"/>
      <protection/>
    </xf>
    <xf numFmtId="164" fontId="22" fillId="34" borderId="26" xfId="88" applyNumberFormat="1" applyFont="1" applyFill="1" applyBorder="1" applyAlignment="1" applyProtection="1">
      <alignment horizontal="right"/>
      <protection/>
    </xf>
    <xf numFmtId="0" fontId="0" fillId="0" borderId="0" xfId="88" applyBorder="1">
      <alignment/>
      <protection/>
    </xf>
    <xf numFmtId="0" fontId="10" fillId="0" borderId="22" xfId="88" applyFont="1" applyBorder="1" applyAlignment="1">
      <alignment horizontal="center"/>
      <protection/>
    </xf>
    <xf numFmtId="0" fontId="10" fillId="0" borderId="46" xfId="88" applyFont="1" applyBorder="1">
      <alignment/>
      <protection/>
    </xf>
    <xf numFmtId="0" fontId="9" fillId="0" borderId="22" xfId="88" applyFont="1" applyBorder="1" applyAlignment="1">
      <alignment horizontal="center"/>
      <protection/>
    </xf>
    <xf numFmtId="164" fontId="9" fillId="0" borderId="26" xfId="88" applyNumberFormat="1" applyFont="1" applyFill="1" applyBorder="1" applyAlignment="1" applyProtection="1">
      <alignment horizontal="right"/>
      <protection locked="0"/>
    </xf>
    <xf numFmtId="0" fontId="9" fillId="0" borderId="22" xfId="88" applyFont="1" applyBorder="1">
      <alignment/>
      <protection/>
    </xf>
    <xf numFmtId="0" fontId="9" fillId="0" borderId="46" xfId="88" applyFont="1" applyBorder="1">
      <alignment/>
      <protection/>
    </xf>
    <xf numFmtId="0" fontId="20" fillId="0" borderId="0" xfId="88" applyFont="1" applyBorder="1" applyAlignment="1" applyProtection="1">
      <alignment horizontal="left"/>
      <protection/>
    </xf>
    <xf numFmtId="0" fontId="10" fillId="0" borderId="22" xfId="88" applyFont="1" applyBorder="1">
      <alignment/>
      <protection/>
    </xf>
    <xf numFmtId="0" fontId="17" fillId="0" borderId="46" xfId="88" applyFont="1" applyBorder="1">
      <alignment/>
      <protection/>
    </xf>
    <xf numFmtId="164" fontId="9" fillId="0" borderId="26" xfId="88" applyNumberFormat="1" applyFont="1" applyBorder="1" applyAlignment="1" applyProtection="1">
      <alignment horizontal="right"/>
      <protection locked="0"/>
    </xf>
    <xf numFmtId="0" fontId="9" fillId="0" borderId="57" xfId="88" applyFont="1" applyBorder="1">
      <alignment/>
      <protection/>
    </xf>
    <xf numFmtId="0" fontId="9" fillId="0" borderId="53" xfId="88" applyFont="1" applyBorder="1">
      <alignment/>
      <protection/>
    </xf>
    <xf numFmtId="164" fontId="9" fillId="0" borderId="50" xfId="88" applyNumberFormat="1" applyFont="1" applyFill="1" applyBorder="1" applyAlignment="1" applyProtection="1">
      <alignment horizontal="right"/>
      <protection locked="0"/>
    </xf>
    <xf numFmtId="164" fontId="9" fillId="0" borderId="50" xfId="88" applyNumberFormat="1" applyFont="1" applyBorder="1" applyAlignment="1" applyProtection="1">
      <alignment horizontal="right"/>
      <protection locked="0"/>
    </xf>
    <xf numFmtId="164" fontId="9" fillId="0" borderId="68" xfId="88" applyNumberFormat="1" applyFont="1" applyBorder="1" applyAlignment="1" applyProtection="1">
      <alignment horizontal="right"/>
      <protection locked="0"/>
    </xf>
    <xf numFmtId="0" fontId="0" fillId="0" borderId="0" xfId="88" applyFont="1">
      <alignment/>
      <protection/>
    </xf>
    <xf numFmtId="0" fontId="0" fillId="34" borderId="0" xfId="88" applyFont="1" applyFill="1">
      <alignment/>
      <protection/>
    </xf>
    <xf numFmtId="0" fontId="0" fillId="0" borderId="0" xfId="88" applyFont="1" applyFill="1">
      <alignment/>
      <protection/>
    </xf>
    <xf numFmtId="164" fontId="0" fillId="0" borderId="0" xfId="88" applyNumberFormat="1" applyFont="1" applyFill="1">
      <alignment/>
      <protection/>
    </xf>
    <xf numFmtId="164" fontId="0" fillId="34" borderId="0" xfId="88" applyNumberFormat="1" applyFont="1" applyFill="1">
      <alignment/>
      <protection/>
    </xf>
    <xf numFmtId="164" fontId="27" fillId="34" borderId="0" xfId="88" applyNumberFormat="1" applyFont="1" applyFill="1" applyBorder="1" applyAlignment="1" applyProtection="1">
      <alignment horizontal="right"/>
      <protection/>
    </xf>
    <xf numFmtId="164" fontId="18" fillId="34" borderId="0" xfId="88" applyNumberFormat="1" applyFont="1" applyFill="1" applyBorder="1" applyAlignment="1" applyProtection="1">
      <alignment horizontal="right"/>
      <protection/>
    </xf>
    <xf numFmtId="2" fontId="0" fillId="0" borderId="0" xfId="88" applyNumberFormat="1" applyFont="1">
      <alignment/>
      <protection/>
    </xf>
    <xf numFmtId="2" fontId="0" fillId="34" borderId="0" xfId="88" applyNumberFormat="1" applyFont="1" applyFill="1">
      <alignment/>
      <protection/>
    </xf>
    <xf numFmtId="2" fontId="0" fillId="0" borderId="0" xfId="88" applyNumberFormat="1" applyFont="1" applyFill="1">
      <alignment/>
      <protection/>
    </xf>
    <xf numFmtId="164" fontId="27" fillId="34" borderId="0" xfId="88" applyNumberFormat="1" applyFont="1" applyFill="1" applyBorder="1">
      <alignment/>
      <protection/>
    </xf>
    <xf numFmtId="0" fontId="6" fillId="0" borderId="0" xfId="88" applyFont="1" applyBorder="1" applyAlignment="1">
      <alignment wrapText="1"/>
      <protection/>
    </xf>
    <xf numFmtId="0" fontId="10" fillId="0" borderId="0" xfId="0" applyFont="1" applyFill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75" xfId="0" applyFont="1" applyBorder="1" applyAlignment="1">
      <alignment/>
    </xf>
    <xf numFmtId="0" fontId="10" fillId="0" borderId="76" xfId="0" applyFont="1" applyBorder="1" applyAlignment="1" applyProtection="1">
      <alignment horizontal="center"/>
      <protection/>
    </xf>
    <xf numFmtId="169" fontId="10" fillId="0" borderId="76" xfId="0" applyNumberFormat="1" applyFont="1" applyBorder="1" applyAlignment="1">
      <alignment horizontal="center"/>
    </xf>
    <xf numFmtId="169" fontId="10" fillId="0" borderId="76" xfId="0" applyNumberFormat="1" applyFont="1" applyFill="1" applyBorder="1" applyAlignment="1">
      <alignment horizontal="center"/>
    </xf>
    <xf numFmtId="169" fontId="10" fillId="0" borderId="77" xfId="0" applyNumberFormat="1" applyFont="1" applyFill="1" applyBorder="1" applyAlignment="1">
      <alignment horizontal="center"/>
    </xf>
    <xf numFmtId="0" fontId="10" fillId="0" borderId="22" xfId="0" applyFont="1" applyBorder="1" applyAlignment="1" quotePrefix="1">
      <alignment horizontal="left"/>
    </xf>
    <xf numFmtId="169" fontId="10" fillId="0" borderId="0" xfId="0" applyNumberFormat="1" applyFont="1" applyBorder="1" applyAlignment="1">
      <alignment horizontal="center"/>
    </xf>
    <xf numFmtId="169" fontId="10" fillId="0" borderId="0" xfId="0" applyNumberFormat="1" applyFont="1" applyFill="1" applyBorder="1" applyAlignment="1">
      <alignment horizontal="center"/>
    </xf>
    <xf numFmtId="169" fontId="10" fillId="0" borderId="24" xfId="0" applyNumberFormat="1" applyFont="1" applyFill="1" applyBorder="1" applyAlignment="1">
      <alignment horizontal="center"/>
    </xf>
    <xf numFmtId="0" fontId="10" fillId="0" borderId="56" xfId="0" applyFont="1" applyBorder="1" applyAlignment="1">
      <alignment/>
    </xf>
    <xf numFmtId="0" fontId="10" fillId="0" borderId="38" xfId="0" applyFont="1" applyBorder="1" applyAlignment="1" applyProtection="1">
      <alignment horizontal="center"/>
      <protection/>
    </xf>
    <xf numFmtId="0" fontId="10" fillId="0" borderId="39" xfId="0" applyFont="1" applyBorder="1" applyAlignment="1" applyProtection="1">
      <alignment horizontal="center"/>
      <protection/>
    </xf>
    <xf numFmtId="0" fontId="10" fillId="0" borderId="39" xfId="0" applyFont="1" applyFill="1" applyBorder="1" applyAlignment="1" applyProtection="1">
      <alignment horizontal="center"/>
      <protection/>
    </xf>
    <xf numFmtId="0" fontId="10" fillId="0" borderId="47" xfId="0" applyFont="1" applyFill="1" applyBorder="1" applyAlignment="1" applyProtection="1" quotePrefix="1">
      <alignment horizontal="center"/>
      <protection/>
    </xf>
    <xf numFmtId="0" fontId="10" fillId="0" borderId="39" xfId="0" applyFont="1" applyBorder="1" applyAlignment="1" applyProtection="1">
      <alignment horizontal="right"/>
      <protection/>
    </xf>
    <xf numFmtId="169" fontId="10" fillId="0" borderId="37" xfId="0" applyNumberFormat="1" applyFont="1" applyFill="1" applyBorder="1" applyAlignment="1" applyProtection="1">
      <alignment horizontal="right"/>
      <protection/>
    </xf>
    <xf numFmtId="169" fontId="10" fillId="0" borderId="47" xfId="0" applyNumberFormat="1" applyFont="1" applyBorder="1" applyAlignment="1" applyProtection="1">
      <alignment horizontal="right"/>
      <protection/>
    </xf>
    <xf numFmtId="0" fontId="10" fillId="0" borderId="39" xfId="0" applyFont="1" applyFill="1" applyBorder="1" applyAlignment="1" applyProtection="1">
      <alignment horizontal="right"/>
      <protection/>
    </xf>
    <xf numFmtId="169" fontId="10" fillId="0" borderId="48" xfId="0" applyNumberFormat="1" applyFont="1" applyFill="1" applyBorder="1" applyAlignment="1" applyProtection="1">
      <alignment horizontal="right"/>
      <protection/>
    </xf>
    <xf numFmtId="170" fontId="9" fillId="0" borderId="67" xfId="0" applyNumberFormat="1" applyFont="1" applyBorder="1" applyAlignment="1" applyProtection="1">
      <alignment horizontal="left"/>
      <protection/>
    </xf>
    <xf numFmtId="164" fontId="9" fillId="0" borderId="42" xfId="0" applyNumberFormat="1" applyFont="1" applyBorder="1" applyAlignment="1" applyProtection="1">
      <alignment/>
      <protection/>
    </xf>
    <xf numFmtId="164" fontId="9" fillId="0" borderId="42" xfId="0" applyNumberFormat="1" applyFont="1" applyFill="1" applyBorder="1" applyAlignment="1" applyProtection="1">
      <alignment/>
      <protection/>
    </xf>
    <xf numFmtId="164" fontId="9" fillId="0" borderId="37" xfId="0" applyNumberFormat="1" applyFont="1" applyFill="1" applyBorder="1" applyAlignment="1" applyProtection="1">
      <alignment/>
      <protection/>
    </xf>
    <xf numFmtId="164" fontId="9" fillId="0" borderId="36" xfId="0" applyNumberFormat="1" applyFont="1" applyBorder="1" applyAlignment="1" applyProtection="1">
      <alignment/>
      <protection/>
    </xf>
    <xf numFmtId="169" fontId="28" fillId="0" borderId="37" xfId="0" applyNumberFormat="1" applyFont="1" applyFill="1" applyBorder="1" applyAlignment="1" applyProtection="1">
      <alignment horizontal="left"/>
      <protection/>
    </xf>
    <xf numFmtId="164" fontId="9" fillId="0" borderId="37" xfId="0" applyNumberFormat="1" applyFont="1" applyBorder="1" applyAlignment="1" applyProtection="1">
      <alignment/>
      <protection/>
    </xf>
    <xf numFmtId="169" fontId="28" fillId="0" borderId="37" xfId="0" applyNumberFormat="1" applyFont="1" applyFill="1" applyBorder="1" applyAlignment="1" applyProtection="1" quotePrefix="1">
      <alignment/>
      <protection/>
    </xf>
    <xf numFmtId="164" fontId="9" fillId="0" borderId="44" xfId="0" applyNumberFormat="1" applyFont="1" applyFill="1" applyBorder="1" applyAlignment="1" applyProtection="1">
      <alignment/>
      <protection/>
    </xf>
    <xf numFmtId="164" fontId="9" fillId="0" borderId="0" xfId="0" applyNumberFormat="1" applyFont="1" applyAlignment="1">
      <alignment/>
    </xf>
    <xf numFmtId="170" fontId="9" fillId="0" borderId="22" xfId="0" applyNumberFormat="1" applyFont="1" applyBorder="1" applyAlignment="1" applyProtection="1" quotePrefix="1">
      <alignment horizontal="left"/>
      <protection/>
    </xf>
    <xf numFmtId="164" fontId="9" fillId="0" borderId="0" xfId="0" applyNumberFormat="1" applyFont="1" applyBorder="1" applyAlignment="1" applyProtection="1">
      <alignment/>
      <protection/>
    </xf>
    <xf numFmtId="164" fontId="9" fillId="0" borderId="0" xfId="0" applyNumberFormat="1" applyFont="1" applyFill="1" applyBorder="1" applyAlignment="1" applyProtection="1">
      <alignment/>
      <protection/>
    </xf>
    <xf numFmtId="164" fontId="9" fillId="0" borderId="24" xfId="0" applyNumberFormat="1" applyFont="1" applyFill="1" applyBorder="1" applyAlignment="1" applyProtection="1">
      <alignment/>
      <protection/>
    </xf>
    <xf numFmtId="164" fontId="9" fillId="0" borderId="46" xfId="0" applyNumberFormat="1" applyFont="1" applyBorder="1" applyAlignment="1" applyProtection="1">
      <alignment/>
      <protection/>
    </xf>
    <xf numFmtId="169" fontId="9" fillId="0" borderId="24" xfId="0" applyNumberFormat="1" applyFont="1" applyFill="1" applyBorder="1" applyAlignment="1" applyProtection="1">
      <alignment/>
      <protection/>
    </xf>
    <xf numFmtId="164" fontId="9" fillId="0" borderId="24" xfId="0" applyNumberFormat="1" applyFont="1" applyBorder="1" applyAlignment="1" applyProtection="1">
      <alignment/>
      <protection/>
    </xf>
    <xf numFmtId="164" fontId="9" fillId="0" borderId="25" xfId="0" applyNumberFormat="1" applyFont="1" applyFill="1" applyBorder="1" applyAlignment="1" applyProtection="1">
      <alignment/>
      <protection/>
    </xf>
    <xf numFmtId="171" fontId="9" fillId="0" borderId="0" xfId="0" applyNumberFormat="1" applyFont="1" applyAlignment="1">
      <alignment/>
    </xf>
    <xf numFmtId="170" fontId="9" fillId="0" borderId="22" xfId="0" applyNumberFormat="1" applyFont="1" applyBorder="1" applyAlignment="1" applyProtection="1">
      <alignment horizontal="left"/>
      <protection/>
    </xf>
    <xf numFmtId="169" fontId="28" fillId="0" borderId="37" xfId="0" applyNumberFormat="1" applyFont="1" applyFill="1" applyBorder="1" applyAlignment="1" applyProtection="1" quotePrefix="1">
      <alignment horizontal="left"/>
      <protection/>
    </xf>
    <xf numFmtId="164" fontId="15" fillId="0" borderId="0" xfId="0" applyNumberFormat="1" applyFont="1" applyFill="1" applyBorder="1" applyAlignment="1" applyProtection="1">
      <alignment/>
      <protection/>
    </xf>
    <xf numFmtId="164" fontId="15" fillId="0" borderId="24" xfId="0" applyNumberFormat="1" applyFont="1" applyFill="1" applyBorder="1" applyAlignment="1" applyProtection="1">
      <alignment/>
      <protection/>
    </xf>
    <xf numFmtId="164" fontId="15" fillId="0" borderId="25" xfId="0" applyNumberFormat="1" applyFont="1" applyFill="1" applyBorder="1" applyAlignment="1" applyProtection="1">
      <alignment/>
      <protection/>
    </xf>
    <xf numFmtId="172" fontId="9" fillId="0" borderId="0" xfId="0" applyNumberFormat="1" applyFont="1" applyAlignment="1">
      <alignment/>
    </xf>
    <xf numFmtId="164" fontId="9" fillId="0" borderId="24" xfId="0" applyNumberFormat="1" applyFont="1" applyBorder="1" applyAlignment="1" applyProtection="1" quotePrefix="1">
      <alignment horizontal="right"/>
      <protection/>
    </xf>
    <xf numFmtId="0" fontId="9" fillId="0" borderId="24" xfId="0" applyFont="1" applyFill="1" applyBorder="1" applyAlignment="1">
      <alignment/>
    </xf>
    <xf numFmtId="169" fontId="29" fillId="0" borderId="24" xfId="0" applyNumberFormat="1" applyFont="1" applyFill="1" applyBorder="1" applyAlignment="1" applyProtection="1" quotePrefix="1">
      <alignment horizontal="left"/>
      <protection/>
    </xf>
    <xf numFmtId="169" fontId="28" fillId="0" borderId="24" xfId="0" applyNumberFormat="1" applyFont="1" applyFill="1" applyBorder="1" applyAlignment="1" applyProtection="1">
      <alignment horizontal="left"/>
      <protection/>
    </xf>
    <xf numFmtId="169" fontId="28" fillId="0" borderId="24" xfId="0" applyNumberFormat="1" applyFont="1" applyFill="1" applyBorder="1" applyAlignment="1" applyProtection="1" quotePrefix="1">
      <alignment horizontal="left"/>
      <protection/>
    </xf>
    <xf numFmtId="169" fontId="9" fillId="0" borderId="37" xfId="0" applyNumberFormat="1" applyFont="1" applyFill="1" applyBorder="1" applyAlignment="1" applyProtection="1">
      <alignment/>
      <protection/>
    </xf>
    <xf numFmtId="166" fontId="9" fillId="0" borderId="25" xfId="0" applyNumberFormat="1" applyFont="1" applyFill="1" applyBorder="1" applyAlignment="1" applyProtection="1">
      <alignment/>
      <protection/>
    </xf>
    <xf numFmtId="170" fontId="9" fillId="0" borderId="56" xfId="0" applyNumberFormat="1" applyFont="1" applyBorder="1" applyAlignment="1" applyProtection="1" quotePrefix="1">
      <alignment horizontal="left"/>
      <protection/>
    </xf>
    <xf numFmtId="164" fontId="9" fillId="0" borderId="39" xfId="0" applyNumberFormat="1" applyFont="1" applyFill="1" applyBorder="1" applyAlignment="1" applyProtection="1">
      <alignment/>
      <protection/>
    </xf>
    <xf numFmtId="164" fontId="9" fillId="0" borderId="47" xfId="0" applyNumberFormat="1" applyFont="1" applyFill="1" applyBorder="1" applyAlignment="1" applyProtection="1">
      <alignment/>
      <protection/>
    </xf>
    <xf numFmtId="164" fontId="9" fillId="0" borderId="38" xfId="0" applyNumberFormat="1" applyFont="1" applyBorder="1" applyAlignment="1" applyProtection="1">
      <alignment/>
      <protection/>
    </xf>
    <xf numFmtId="164" fontId="9" fillId="0" borderId="47" xfId="0" applyNumberFormat="1" applyFont="1" applyBorder="1" applyAlignment="1" applyProtection="1">
      <alignment/>
      <protection/>
    </xf>
    <xf numFmtId="164" fontId="9" fillId="0" borderId="48" xfId="0" applyNumberFormat="1" applyFont="1" applyFill="1" applyBorder="1" applyAlignment="1" applyProtection="1">
      <alignment/>
      <protection/>
    </xf>
    <xf numFmtId="170" fontId="9" fillId="0" borderId="57" xfId="0" applyNumberFormat="1" applyFont="1" applyBorder="1" applyAlignment="1" applyProtection="1">
      <alignment horizontal="left"/>
      <protection/>
    </xf>
    <xf numFmtId="164" fontId="9" fillId="0" borderId="51" xfId="0" applyNumberFormat="1" applyFont="1" applyBorder="1" applyAlignment="1" applyProtection="1">
      <alignment/>
      <protection/>
    </xf>
    <xf numFmtId="164" fontId="9" fillId="0" borderId="51" xfId="0" applyNumberFormat="1" applyFont="1" applyFill="1" applyBorder="1" applyAlignment="1" applyProtection="1">
      <alignment/>
      <protection/>
    </xf>
    <xf numFmtId="164" fontId="9" fillId="0" borderId="52" xfId="0" applyNumberFormat="1" applyFont="1" applyFill="1" applyBorder="1" applyAlignment="1" applyProtection="1">
      <alignment/>
      <protection/>
    </xf>
    <xf numFmtId="164" fontId="9" fillId="0" borderId="53" xfId="0" applyNumberFormat="1" applyFont="1" applyBorder="1" applyAlignment="1" applyProtection="1">
      <alignment/>
      <protection/>
    </xf>
    <xf numFmtId="164" fontId="9" fillId="0" borderId="52" xfId="0" applyNumberFormat="1" applyFont="1" applyBorder="1" applyAlignment="1" applyProtection="1">
      <alignment/>
      <protection/>
    </xf>
    <xf numFmtId="164" fontId="9" fillId="0" borderId="54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 quotePrefix="1">
      <alignment horizontal="left"/>
    </xf>
    <xf numFmtId="164" fontId="9" fillId="0" borderId="0" xfId="0" applyNumberFormat="1" applyFont="1" applyFill="1" applyBorder="1" applyAlignment="1">
      <alignment horizontal="right"/>
    </xf>
    <xf numFmtId="164" fontId="30" fillId="0" borderId="0" xfId="0" applyNumberFormat="1" applyFont="1" applyFill="1" applyBorder="1" applyAlignment="1" applyProtection="1">
      <alignment/>
      <protection/>
    </xf>
    <xf numFmtId="169" fontId="30" fillId="0" borderId="0" xfId="0" applyNumberFormat="1" applyFont="1" applyFill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horizontal="left"/>
      <protection/>
    </xf>
    <xf numFmtId="0" fontId="31" fillId="0" borderId="0" xfId="0" applyFont="1" applyFill="1" applyBorder="1" applyAlignment="1" applyProtection="1">
      <alignment horizontal="left"/>
      <protection/>
    </xf>
    <xf numFmtId="0" fontId="18" fillId="0" borderId="0" xfId="0" applyFont="1" applyFill="1" applyBorder="1" applyAlignment="1" quotePrefix="1">
      <alignment horizontal="left"/>
    </xf>
    <xf numFmtId="164" fontId="9" fillId="0" borderId="0" xfId="0" applyNumberFormat="1" applyFont="1" applyBorder="1" applyAlignment="1">
      <alignment horizontal="right"/>
    </xf>
    <xf numFmtId="170" fontId="9" fillId="0" borderId="0" xfId="0" applyNumberFormat="1" applyFont="1" applyBorder="1" applyAlignment="1" applyProtection="1">
      <alignment horizontal="left"/>
      <protection/>
    </xf>
    <xf numFmtId="170" fontId="24" fillId="0" borderId="0" xfId="0" applyNumberFormat="1" applyFont="1" applyBorder="1" applyAlignment="1" applyProtection="1" quotePrefix="1">
      <alignment horizontal="left"/>
      <protection/>
    </xf>
    <xf numFmtId="0" fontId="22" fillId="0" borderId="0" xfId="0" applyFont="1" applyBorder="1" applyAlignment="1">
      <alignment/>
    </xf>
    <xf numFmtId="173" fontId="22" fillId="0" borderId="0" xfId="0" applyNumberFormat="1" applyFont="1" applyFill="1" applyBorder="1" applyAlignment="1" applyProtection="1">
      <alignment horizontal="right"/>
      <protection/>
    </xf>
    <xf numFmtId="173" fontId="22" fillId="0" borderId="0" xfId="0" applyNumberFormat="1" applyFont="1" applyFill="1" applyBorder="1" applyAlignment="1" applyProtection="1">
      <alignment/>
      <protection/>
    </xf>
    <xf numFmtId="164" fontId="22" fillId="0" borderId="0" xfId="0" applyNumberFormat="1" applyFont="1" applyBorder="1" applyAlignment="1" applyProtection="1">
      <alignment/>
      <protection/>
    </xf>
    <xf numFmtId="169" fontId="22" fillId="0" borderId="0" xfId="0" applyNumberFormat="1" applyFont="1" applyFill="1" applyBorder="1" applyAlignment="1" applyProtection="1">
      <alignment/>
      <protection/>
    </xf>
    <xf numFmtId="164" fontId="22" fillId="0" borderId="0" xfId="0" applyNumberFormat="1" applyFont="1" applyFill="1" applyBorder="1" applyAlignment="1" applyProtection="1">
      <alignment/>
      <protection/>
    </xf>
    <xf numFmtId="173" fontId="22" fillId="0" borderId="0" xfId="0" applyNumberFormat="1" applyFont="1" applyBorder="1" applyAlignment="1">
      <alignment horizontal="right"/>
    </xf>
    <xf numFmtId="173" fontId="22" fillId="0" borderId="0" xfId="0" applyNumberFormat="1" applyFont="1" applyBorder="1" applyAlignment="1">
      <alignment/>
    </xf>
    <xf numFmtId="170" fontId="22" fillId="0" borderId="0" xfId="0" applyNumberFormat="1" applyFont="1" applyBorder="1" applyAlignment="1" applyProtection="1">
      <alignment horizontal="left"/>
      <protection/>
    </xf>
    <xf numFmtId="0" fontId="9" fillId="0" borderId="0" xfId="0" applyFont="1" applyFill="1" applyAlignment="1">
      <alignment/>
    </xf>
    <xf numFmtId="0" fontId="10" fillId="0" borderId="22" xfId="0" applyFont="1" applyBorder="1" applyAlignment="1">
      <alignment/>
    </xf>
    <xf numFmtId="0" fontId="10" fillId="0" borderId="0" xfId="0" applyFont="1" applyBorder="1" applyAlignment="1" applyProtection="1">
      <alignment horizontal="center"/>
      <protection/>
    </xf>
    <xf numFmtId="0" fontId="10" fillId="0" borderId="0" xfId="0" applyFont="1" applyFill="1" applyBorder="1" applyAlignment="1" applyProtection="1" quotePrefix="1">
      <alignment horizontal="center"/>
      <protection/>
    </xf>
    <xf numFmtId="0" fontId="10" fillId="0" borderId="24" xfId="0" applyFont="1" applyFill="1" applyBorder="1" applyAlignment="1" applyProtection="1" quotePrefix="1">
      <alignment horizontal="center"/>
      <protection/>
    </xf>
    <xf numFmtId="0" fontId="10" fillId="0" borderId="46" xfId="0" applyFont="1" applyBorder="1" applyAlignment="1" applyProtection="1">
      <alignment horizontal="right"/>
      <protection/>
    </xf>
    <xf numFmtId="169" fontId="10" fillId="0" borderId="45" xfId="0" applyNumberFormat="1" applyFont="1" applyFill="1" applyBorder="1" applyAlignment="1" applyProtection="1">
      <alignment horizontal="right"/>
      <protection/>
    </xf>
    <xf numFmtId="169" fontId="10" fillId="0" borderId="24" xfId="0" applyNumberFormat="1" applyFont="1" applyBorder="1" applyAlignment="1" applyProtection="1">
      <alignment horizontal="right"/>
      <protection/>
    </xf>
    <xf numFmtId="0" fontId="10" fillId="0" borderId="0" xfId="0" applyFont="1" applyFill="1" applyBorder="1" applyAlignment="1" applyProtection="1">
      <alignment horizontal="right"/>
      <protection/>
    </xf>
    <xf numFmtId="169" fontId="10" fillId="0" borderId="25" xfId="0" applyNumberFormat="1" applyFont="1" applyFill="1" applyBorder="1" applyAlignment="1" applyProtection="1">
      <alignment horizontal="right"/>
      <protection/>
    </xf>
    <xf numFmtId="164" fontId="9" fillId="0" borderId="42" xfId="140" applyNumberFormat="1" applyFont="1" applyBorder="1" applyProtection="1">
      <alignment/>
      <protection/>
    </xf>
    <xf numFmtId="164" fontId="9" fillId="0" borderId="37" xfId="140" applyNumberFormat="1" applyFont="1" applyBorder="1" applyProtection="1">
      <alignment/>
      <protection/>
    </xf>
    <xf numFmtId="164" fontId="9" fillId="0" borderId="36" xfId="140" applyNumberFormat="1" applyFont="1" applyBorder="1" applyProtection="1">
      <alignment/>
      <protection/>
    </xf>
    <xf numFmtId="169" fontId="29" fillId="0" borderId="37" xfId="140" applyNumberFormat="1" applyFont="1" applyFill="1" applyBorder="1" applyProtection="1">
      <alignment/>
      <protection/>
    </xf>
    <xf numFmtId="164" fontId="9" fillId="0" borderId="42" xfId="140" applyNumberFormat="1" applyFont="1" applyFill="1" applyBorder="1" applyProtection="1">
      <alignment/>
      <protection/>
    </xf>
    <xf numFmtId="169" fontId="29" fillId="0" borderId="37" xfId="140" applyNumberFormat="1" applyFont="1" applyFill="1" applyBorder="1" applyAlignment="1" applyProtection="1" quotePrefix="1">
      <alignment horizontal="left"/>
      <protection/>
    </xf>
    <xf numFmtId="164" fontId="9" fillId="0" borderId="44" xfId="140" applyNumberFormat="1" applyFont="1" applyFill="1" applyBorder="1" applyProtection="1">
      <alignment/>
      <protection/>
    </xf>
    <xf numFmtId="164" fontId="9" fillId="0" borderId="0" xfId="140" applyNumberFormat="1" applyFont="1" applyBorder="1" applyProtection="1">
      <alignment/>
      <protection/>
    </xf>
    <xf numFmtId="164" fontId="9" fillId="0" borderId="24" xfId="140" applyNumberFormat="1" applyFont="1" applyBorder="1" applyProtection="1">
      <alignment/>
      <protection/>
    </xf>
    <xf numFmtId="164" fontId="9" fillId="0" borderId="46" xfId="140" applyNumberFormat="1" applyFont="1" applyBorder="1" applyProtection="1">
      <alignment/>
      <protection/>
    </xf>
    <xf numFmtId="169" fontId="29" fillId="0" borderId="24" xfId="140" applyNumberFormat="1" applyFont="1" applyFill="1" applyBorder="1" applyProtection="1">
      <alignment/>
      <protection/>
    </xf>
    <xf numFmtId="164" fontId="9" fillId="0" borderId="24" xfId="140" applyNumberFormat="1" applyFont="1" applyBorder="1" applyAlignment="1" applyProtection="1" quotePrefix="1">
      <alignment horizontal="right"/>
      <protection/>
    </xf>
    <xf numFmtId="164" fontId="9" fillId="0" borderId="0" xfId="140" applyNumberFormat="1" applyFont="1" applyFill="1" applyBorder="1" applyAlignment="1" applyProtection="1">
      <alignment horizontal="right"/>
      <protection/>
    </xf>
    <xf numFmtId="164" fontId="9" fillId="0" borderId="24" xfId="140" applyNumberFormat="1" applyFont="1" applyFill="1" applyBorder="1" applyAlignment="1" applyProtection="1">
      <alignment horizontal="right"/>
      <protection/>
    </xf>
    <xf numFmtId="164" fontId="9" fillId="0" borderId="25" xfId="140" applyNumberFormat="1" applyFont="1" applyFill="1" applyBorder="1" applyAlignment="1" applyProtection="1" quotePrefix="1">
      <alignment horizontal="right"/>
      <protection/>
    </xf>
    <xf numFmtId="164" fontId="9" fillId="0" borderId="24" xfId="140" applyNumberFormat="1" applyFont="1" applyBorder="1" applyAlignment="1" applyProtection="1">
      <alignment horizontal="right"/>
      <protection/>
    </xf>
    <xf numFmtId="164" fontId="9" fillId="0" borderId="25" xfId="140" applyNumberFormat="1" applyFont="1" applyFill="1" applyBorder="1" applyAlignment="1" applyProtection="1">
      <alignment horizontal="right"/>
      <protection/>
    </xf>
    <xf numFmtId="164" fontId="9" fillId="0" borderId="37" xfId="140" applyNumberFormat="1" applyFont="1" applyBorder="1" applyAlignment="1" applyProtection="1">
      <alignment horizontal="right"/>
      <protection/>
    </xf>
    <xf numFmtId="164" fontId="9" fillId="0" borderId="42" xfId="140" applyNumberFormat="1" applyFont="1" applyFill="1" applyBorder="1" applyAlignment="1" applyProtection="1">
      <alignment horizontal="right"/>
      <protection/>
    </xf>
    <xf numFmtId="164" fontId="9" fillId="0" borderId="37" xfId="140" applyNumberFormat="1" applyFont="1" applyFill="1" applyBorder="1" applyAlignment="1" applyProtection="1">
      <alignment horizontal="right"/>
      <protection/>
    </xf>
    <xf numFmtId="164" fontId="9" fillId="0" borderId="44" xfId="140" applyNumberFormat="1" applyFont="1" applyFill="1" applyBorder="1" applyAlignment="1" applyProtection="1">
      <alignment horizontal="right"/>
      <protection/>
    </xf>
    <xf numFmtId="170" fontId="9" fillId="0" borderId="67" xfId="0" applyNumberFormat="1" applyFont="1" applyBorder="1" applyAlignment="1" applyProtection="1" quotePrefix="1">
      <alignment horizontal="left"/>
      <protection/>
    </xf>
    <xf numFmtId="164" fontId="9" fillId="0" borderId="37" xfId="140" applyNumberFormat="1" applyFont="1" applyBorder="1" applyAlignment="1" applyProtection="1" quotePrefix="1">
      <alignment horizontal="right"/>
      <protection/>
    </xf>
    <xf numFmtId="164" fontId="9" fillId="0" borderId="44" xfId="140" applyNumberFormat="1" applyFont="1" applyFill="1" applyBorder="1" applyAlignment="1" applyProtection="1" quotePrefix="1">
      <alignment horizontal="right"/>
      <protection/>
    </xf>
    <xf numFmtId="164" fontId="9" fillId="0" borderId="0" xfId="140" applyNumberFormat="1" applyFont="1" applyFill="1" applyBorder="1" applyProtection="1">
      <alignment/>
      <protection/>
    </xf>
    <xf numFmtId="164" fontId="9" fillId="0" borderId="24" xfId="140" applyNumberFormat="1" applyFont="1" applyFill="1" applyBorder="1" applyProtection="1">
      <alignment/>
      <protection/>
    </xf>
    <xf numFmtId="170" fontId="10" fillId="0" borderId="22" xfId="0" applyNumberFormat="1" applyFont="1" applyBorder="1" applyAlignment="1" applyProtection="1">
      <alignment horizontal="left"/>
      <protection/>
    </xf>
    <xf numFmtId="164" fontId="10" fillId="0" borderId="0" xfId="140" applyNumberFormat="1" applyFont="1" applyBorder="1" applyProtection="1">
      <alignment/>
      <protection/>
    </xf>
    <xf numFmtId="164" fontId="10" fillId="0" borderId="24" xfId="140" applyNumberFormat="1" applyFont="1" applyBorder="1" applyProtection="1">
      <alignment/>
      <protection/>
    </xf>
    <xf numFmtId="164" fontId="10" fillId="0" borderId="46" xfId="140" applyNumberFormat="1" applyFont="1" applyBorder="1" applyProtection="1">
      <alignment/>
      <protection/>
    </xf>
    <xf numFmtId="169" fontId="23" fillId="0" borderId="24" xfId="140" applyNumberFormat="1" applyFont="1" applyFill="1" applyBorder="1" applyProtection="1">
      <alignment/>
      <protection/>
    </xf>
    <xf numFmtId="164" fontId="10" fillId="0" borderId="24" xfId="140" applyNumberFormat="1" applyFont="1" applyBorder="1" applyAlignment="1" applyProtection="1">
      <alignment horizontal="right"/>
      <protection/>
    </xf>
    <xf numFmtId="164" fontId="10" fillId="0" borderId="0" xfId="140" applyNumberFormat="1" applyFont="1" applyFill="1" applyBorder="1" applyAlignment="1" applyProtection="1">
      <alignment horizontal="right"/>
      <protection/>
    </xf>
    <xf numFmtId="164" fontId="10" fillId="0" borderId="24" xfId="140" applyNumberFormat="1" applyFont="1" applyFill="1" applyBorder="1" applyAlignment="1" applyProtection="1">
      <alignment horizontal="right"/>
      <protection/>
    </xf>
    <xf numFmtId="164" fontId="10" fillId="0" borderId="25" xfId="140" applyNumberFormat="1" applyFont="1" applyFill="1" applyBorder="1" applyAlignment="1" applyProtection="1">
      <alignment horizontal="right"/>
      <protection/>
    </xf>
    <xf numFmtId="0" fontId="9" fillId="0" borderId="24" xfId="140" applyFont="1" applyFill="1" applyBorder="1" applyAlignment="1">
      <alignment horizontal="right"/>
      <protection/>
    </xf>
    <xf numFmtId="0" fontId="9" fillId="0" borderId="37" xfId="140" applyFont="1" applyFill="1" applyBorder="1" applyAlignment="1">
      <alignment horizontal="right"/>
      <protection/>
    </xf>
    <xf numFmtId="164" fontId="9" fillId="0" borderId="51" xfId="140" applyNumberFormat="1" applyFont="1" applyBorder="1" applyProtection="1">
      <alignment/>
      <protection/>
    </xf>
    <xf numFmtId="164" fontId="9" fillId="0" borderId="52" xfId="140" applyNumberFormat="1" applyFont="1" applyBorder="1" applyProtection="1">
      <alignment/>
      <protection/>
    </xf>
    <xf numFmtId="164" fontId="9" fillId="0" borderId="53" xfId="140" applyNumberFormat="1" applyFont="1" applyBorder="1" applyProtection="1">
      <alignment/>
      <protection/>
    </xf>
    <xf numFmtId="169" fontId="29" fillId="0" borderId="52" xfId="140" applyNumberFormat="1" applyFont="1" applyFill="1" applyBorder="1" applyProtection="1">
      <alignment/>
      <protection/>
    </xf>
    <xf numFmtId="164" fontId="9" fillId="0" borderId="52" xfId="140" applyNumberFormat="1" applyFont="1" applyBorder="1" applyAlignment="1" applyProtection="1">
      <alignment horizontal="right"/>
      <protection/>
    </xf>
    <xf numFmtId="164" fontId="9" fillId="0" borderId="51" xfId="140" applyNumberFormat="1" applyFont="1" applyFill="1" applyBorder="1" applyAlignment="1" applyProtection="1">
      <alignment horizontal="right"/>
      <protection/>
    </xf>
    <xf numFmtId="0" fontId="9" fillId="0" borderId="52" xfId="140" applyFont="1" applyFill="1" applyBorder="1" applyAlignment="1">
      <alignment horizontal="right"/>
      <protection/>
    </xf>
    <xf numFmtId="164" fontId="9" fillId="0" borderId="54" xfId="140" applyNumberFormat="1" applyFont="1" applyFill="1" applyBorder="1" applyAlignment="1" applyProtection="1">
      <alignment horizontal="right"/>
      <protection/>
    </xf>
    <xf numFmtId="0" fontId="9" fillId="0" borderId="0" xfId="0" applyFont="1" applyBorder="1" applyAlignment="1" quotePrefix="1">
      <alignment horizontal="left"/>
    </xf>
    <xf numFmtId="164" fontId="30" fillId="0" borderId="0" xfId="0" applyNumberFormat="1" applyFont="1" applyBorder="1" applyAlignment="1" applyProtection="1">
      <alignment/>
      <protection/>
    </xf>
    <xf numFmtId="164" fontId="22" fillId="0" borderId="0" xfId="0" applyNumberFormat="1" applyFont="1" applyBorder="1" applyAlignment="1">
      <alignment horizontal="right"/>
    </xf>
    <xf numFmtId="164" fontId="22" fillId="0" borderId="0" xfId="0" applyNumberFormat="1" applyFont="1" applyBorder="1" applyAlignment="1">
      <alignment/>
    </xf>
    <xf numFmtId="166" fontId="22" fillId="0" borderId="0" xfId="0" applyNumberFormat="1" applyFont="1" applyBorder="1" applyAlignment="1">
      <alignment horizontal="right"/>
    </xf>
    <xf numFmtId="166" fontId="22" fillId="0" borderId="0" xfId="0" applyNumberFormat="1" applyFont="1" applyBorder="1" applyAlignment="1">
      <alignment/>
    </xf>
    <xf numFmtId="166" fontId="22" fillId="0" borderId="0" xfId="0" applyNumberFormat="1" applyFont="1" applyBorder="1" applyAlignment="1" applyProtection="1">
      <alignment/>
      <protection/>
    </xf>
    <xf numFmtId="166" fontId="22" fillId="0" borderId="0" xfId="0" applyNumberFormat="1" applyFont="1" applyFill="1" applyBorder="1" applyAlignment="1" applyProtection="1">
      <alignment/>
      <protection/>
    </xf>
    <xf numFmtId="166" fontId="9" fillId="0" borderId="0" xfId="0" applyNumberFormat="1" applyFont="1" applyBorder="1" applyAlignment="1">
      <alignment/>
    </xf>
    <xf numFmtId="0" fontId="22" fillId="0" borderId="0" xfId="88" applyFont="1" applyBorder="1">
      <alignment/>
      <protection/>
    </xf>
    <xf numFmtId="166" fontId="22" fillId="0" borderId="0" xfId="88" applyNumberFormat="1" applyFont="1" applyBorder="1" applyProtection="1">
      <alignment/>
      <protection/>
    </xf>
    <xf numFmtId="166" fontId="22" fillId="0" borderId="0" xfId="88" applyNumberFormat="1" applyFont="1" applyFill="1" applyBorder="1" applyProtection="1">
      <alignment/>
      <protection/>
    </xf>
    <xf numFmtId="166" fontId="32" fillId="0" borderId="0" xfId="88" applyNumberFormat="1" applyFont="1" applyFill="1" applyBorder="1" applyProtection="1">
      <alignment/>
      <protection/>
    </xf>
    <xf numFmtId="164" fontId="22" fillId="0" borderId="0" xfId="88" applyNumberFormat="1" applyFont="1" applyBorder="1" applyProtection="1">
      <alignment/>
      <protection/>
    </xf>
    <xf numFmtId="164" fontId="22" fillId="0" borderId="0" xfId="88" applyNumberFormat="1" applyFont="1" applyFill="1" applyBorder="1" applyProtection="1">
      <alignment/>
      <protection/>
    </xf>
    <xf numFmtId="164" fontId="32" fillId="0" borderId="0" xfId="88" applyNumberFormat="1" applyFont="1" applyFill="1" applyBorder="1" applyProtection="1">
      <alignment/>
      <protection/>
    </xf>
    <xf numFmtId="169" fontId="10" fillId="0" borderId="0" xfId="0" applyNumberFormat="1" applyFont="1" applyBorder="1" applyAlignment="1">
      <alignment horizontal="centerContinuous"/>
    </xf>
    <xf numFmtId="169" fontId="10" fillId="0" borderId="0" xfId="0" applyNumberFormat="1" applyFont="1" applyFill="1" applyBorder="1" applyAlignment="1">
      <alignment horizontal="centerContinuous"/>
    </xf>
    <xf numFmtId="0" fontId="10" fillId="0" borderId="38" xfId="0" applyFont="1" applyBorder="1" applyAlignment="1" applyProtection="1">
      <alignment horizontal="right"/>
      <protection/>
    </xf>
    <xf numFmtId="164" fontId="9" fillId="0" borderId="42" xfId="89" applyNumberFormat="1" applyFont="1" applyFill="1" applyBorder="1" applyProtection="1">
      <alignment/>
      <protection/>
    </xf>
    <xf numFmtId="164" fontId="9" fillId="0" borderId="37" xfId="89" applyNumberFormat="1" applyFont="1" applyFill="1" applyBorder="1" applyProtection="1">
      <alignment/>
      <protection/>
    </xf>
    <xf numFmtId="164" fontId="9" fillId="0" borderId="36" xfId="89" applyNumberFormat="1" applyFont="1" applyBorder="1" applyProtection="1">
      <alignment/>
      <protection/>
    </xf>
    <xf numFmtId="169" fontId="29" fillId="0" borderId="37" xfId="89" applyNumberFormat="1" applyFont="1" applyFill="1" applyBorder="1" applyProtection="1">
      <alignment/>
      <protection/>
    </xf>
    <xf numFmtId="164" fontId="9" fillId="0" borderId="37" xfId="89" applyNumberFormat="1" applyFont="1" applyBorder="1" applyProtection="1">
      <alignment/>
      <protection/>
    </xf>
    <xf numFmtId="169" fontId="29" fillId="0" borderId="37" xfId="89" applyNumberFormat="1" applyFont="1" applyFill="1" applyBorder="1" applyAlignment="1" applyProtection="1" quotePrefix="1">
      <alignment horizontal="left"/>
      <protection/>
    </xf>
    <xf numFmtId="164" fontId="9" fillId="0" borderId="44" xfId="89" applyNumberFormat="1" applyFont="1" applyFill="1" applyBorder="1" applyProtection="1">
      <alignment/>
      <protection/>
    </xf>
    <xf numFmtId="164" fontId="9" fillId="0" borderId="0" xfId="89" applyNumberFormat="1" applyFont="1" applyBorder="1" applyProtection="1">
      <alignment/>
      <protection/>
    </xf>
    <xf numFmtId="164" fontId="9" fillId="0" borderId="24" xfId="89" applyNumberFormat="1" applyFont="1" applyBorder="1" applyProtection="1">
      <alignment/>
      <protection/>
    </xf>
    <xf numFmtId="164" fontId="9" fillId="0" borderId="46" xfId="89" applyNumberFormat="1" applyFont="1" applyBorder="1" applyProtection="1">
      <alignment/>
      <protection/>
    </xf>
    <xf numFmtId="169" fontId="29" fillId="0" borderId="24" xfId="89" applyNumberFormat="1" applyFont="1" applyFill="1" applyBorder="1" applyProtection="1">
      <alignment/>
      <protection/>
    </xf>
    <xf numFmtId="164" fontId="9" fillId="0" borderId="0" xfId="89" applyNumberFormat="1" applyFont="1" applyFill="1" applyBorder="1" applyProtection="1">
      <alignment/>
      <protection/>
    </xf>
    <xf numFmtId="164" fontId="9" fillId="0" borderId="24" xfId="89" applyNumberFormat="1" applyFont="1" applyFill="1" applyBorder="1" applyProtection="1">
      <alignment/>
      <protection/>
    </xf>
    <xf numFmtId="164" fontId="9" fillId="0" borderId="25" xfId="89" applyNumberFormat="1" applyFont="1" applyFill="1" applyBorder="1" applyProtection="1">
      <alignment/>
      <protection/>
    </xf>
    <xf numFmtId="164" fontId="9" fillId="0" borderId="42" xfId="89" applyNumberFormat="1" applyFont="1" applyBorder="1" applyProtection="1">
      <alignment/>
      <protection/>
    </xf>
    <xf numFmtId="164" fontId="9" fillId="0" borderId="67" xfId="0" applyNumberFormat="1" applyFont="1" applyBorder="1" applyAlignment="1" applyProtection="1" quotePrefix="1">
      <alignment horizontal="left"/>
      <protection/>
    </xf>
    <xf numFmtId="164" fontId="9" fillId="0" borderId="22" xfId="0" applyNumberFormat="1" applyFont="1" applyBorder="1" applyAlignment="1" applyProtection="1">
      <alignment horizontal="left"/>
      <protection/>
    </xf>
    <xf numFmtId="164" fontId="10" fillId="0" borderId="67" xfId="0" applyNumberFormat="1" applyFont="1" applyBorder="1" applyAlignment="1" applyProtection="1" quotePrefix="1">
      <alignment horizontal="left"/>
      <protection/>
    </xf>
    <xf numFmtId="164" fontId="10" fillId="0" borderId="42" xfId="89" applyNumberFormat="1" applyFont="1" applyBorder="1" applyProtection="1">
      <alignment/>
      <protection/>
    </xf>
    <xf numFmtId="164" fontId="10" fillId="0" borderId="37" xfId="89" applyNumberFormat="1" applyFont="1" applyBorder="1" applyProtection="1">
      <alignment/>
      <protection/>
    </xf>
    <xf numFmtId="164" fontId="10" fillId="0" borderId="36" xfId="89" applyNumberFormat="1" applyFont="1" applyBorder="1" applyProtection="1">
      <alignment/>
      <protection/>
    </xf>
    <xf numFmtId="169" fontId="23" fillId="0" borderId="37" xfId="89" applyNumberFormat="1" applyFont="1" applyFill="1" applyBorder="1" applyProtection="1">
      <alignment/>
      <protection/>
    </xf>
    <xf numFmtId="164" fontId="10" fillId="0" borderId="42" xfId="89" applyNumberFormat="1" applyFont="1" applyFill="1" applyBorder="1" applyProtection="1">
      <alignment/>
      <protection/>
    </xf>
    <xf numFmtId="164" fontId="10" fillId="0" borderId="37" xfId="89" applyNumberFormat="1" applyFont="1" applyFill="1" applyBorder="1" applyProtection="1">
      <alignment/>
      <protection/>
    </xf>
    <xf numFmtId="164" fontId="10" fillId="0" borderId="44" xfId="89" applyNumberFormat="1" applyFont="1" applyFill="1" applyBorder="1" applyProtection="1">
      <alignment/>
      <protection/>
    </xf>
    <xf numFmtId="170" fontId="9" fillId="0" borderId="22" xfId="0" applyNumberFormat="1" applyFont="1" applyBorder="1" applyAlignment="1" applyProtection="1">
      <alignment horizontal="left" indent="3"/>
      <protection/>
    </xf>
    <xf numFmtId="164" fontId="9" fillId="34" borderId="24" xfId="89" applyNumberFormat="1" applyFont="1" applyFill="1" applyBorder="1" applyProtection="1">
      <alignment/>
      <protection/>
    </xf>
    <xf numFmtId="164" fontId="9" fillId="0" borderId="39" xfId="89" applyNumberFormat="1" applyFont="1" applyBorder="1" applyProtection="1">
      <alignment/>
      <protection/>
    </xf>
    <xf numFmtId="164" fontId="9" fillId="0" borderId="47" xfId="89" applyNumberFormat="1" applyFont="1" applyBorder="1" applyProtection="1">
      <alignment/>
      <protection/>
    </xf>
    <xf numFmtId="164" fontId="9" fillId="0" borderId="38" xfId="89" applyNumberFormat="1" applyFont="1" applyBorder="1" applyProtection="1">
      <alignment/>
      <protection/>
    </xf>
    <xf numFmtId="169" fontId="29" fillId="0" borderId="47" xfId="89" applyNumberFormat="1" applyFont="1" applyFill="1" applyBorder="1" applyProtection="1">
      <alignment/>
      <protection/>
    </xf>
    <xf numFmtId="164" fontId="9" fillId="0" borderId="39" xfId="89" applyNumberFormat="1" applyFont="1" applyFill="1" applyBorder="1" applyProtection="1">
      <alignment/>
      <protection/>
    </xf>
    <xf numFmtId="164" fontId="9" fillId="0" borderId="47" xfId="89" applyNumberFormat="1" applyFont="1" applyFill="1" applyBorder="1" applyProtection="1">
      <alignment/>
      <protection/>
    </xf>
    <xf numFmtId="164" fontId="9" fillId="0" borderId="48" xfId="89" applyNumberFormat="1" applyFont="1" applyFill="1" applyBorder="1" applyProtection="1">
      <alignment/>
      <protection/>
    </xf>
    <xf numFmtId="164" fontId="9" fillId="0" borderId="57" xfId="0" applyNumberFormat="1" applyFont="1" applyBorder="1" applyAlignment="1" applyProtection="1">
      <alignment horizontal="left"/>
      <protection/>
    </xf>
    <xf numFmtId="164" fontId="9" fillId="0" borderId="51" xfId="89" applyNumberFormat="1" applyFont="1" applyBorder="1" applyProtection="1">
      <alignment/>
      <protection/>
    </xf>
    <xf numFmtId="164" fontId="9" fillId="0" borderId="51" xfId="89" applyNumberFormat="1" applyFont="1" applyFill="1" applyBorder="1" applyProtection="1">
      <alignment/>
      <protection/>
    </xf>
    <xf numFmtId="164" fontId="9" fillId="0" borderId="52" xfId="89" applyNumberFormat="1" applyFont="1" applyBorder="1" applyProtection="1">
      <alignment/>
      <protection/>
    </xf>
    <xf numFmtId="164" fontId="9" fillId="0" borderId="53" xfId="89" applyNumberFormat="1" applyFont="1" applyBorder="1" applyProtection="1">
      <alignment/>
      <protection/>
    </xf>
    <xf numFmtId="169" fontId="29" fillId="0" borderId="52" xfId="89" applyNumberFormat="1" applyFont="1" applyFill="1" applyBorder="1" applyProtection="1">
      <alignment/>
      <protection/>
    </xf>
    <xf numFmtId="164" fontId="9" fillId="0" borderId="52" xfId="89" applyNumberFormat="1" applyFont="1" applyFill="1" applyBorder="1" applyProtection="1">
      <alignment/>
      <protection/>
    </xf>
    <xf numFmtId="164" fontId="9" fillId="0" borderId="54" xfId="89" applyNumberFormat="1" applyFont="1" applyFill="1" applyBorder="1" applyProtection="1">
      <alignment/>
      <protection/>
    </xf>
    <xf numFmtId="0" fontId="9" fillId="0" borderId="0" xfId="0" applyFont="1" applyFill="1" applyBorder="1" applyAlignment="1">
      <alignment horizontal="left"/>
    </xf>
    <xf numFmtId="164" fontId="9" fillId="0" borderId="0" xfId="0" applyNumberFormat="1" applyFont="1" applyBorder="1" applyAlignment="1">
      <alignment horizontal="center"/>
    </xf>
    <xf numFmtId="0" fontId="32" fillId="0" borderId="0" xfId="0" applyFont="1" applyFill="1" applyBorder="1" applyAlignment="1" quotePrefix="1">
      <alignment horizontal="left"/>
    </xf>
    <xf numFmtId="0" fontId="22" fillId="0" borderId="0" xfId="0" applyFont="1" applyFill="1" applyBorder="1" applyAlignment="1">
      <alignment/>
    </xf>
    <xf numFmtId="164" fontId="22" fillId="0" borderId="0" xfId="0" applyNumberFormat="1" applyFont="1" applyFill="1" applyBorder="1" applyAlignment="1">
      <alignment/>
    </xf>
    <xf numFmtId="0" fontId="33" fillId="0" borderId="0" xfId="0" applyFont="1" applyAlignment="1">
      <alignment/>
    </xf>
    <xf numFmtId="164" fontId="33" fillId="0" borderId="0" xfId="0" applyNumberFormat="1" applyFont="1" applyBorder="1" applyAlignment="1" applyProtection="1">
      <alignment/>
      <protection/>
    </xf>
    <xf numFmtId="164" fontId="33" fillId="0" borderId="0" xfId="0" applyNumberFormat="1" applyFont="1" applyBorder="1" applyAlignment="1">
      <alignment/>
    </xf>
    <xf numFmtId="169" fontId="10" fillId="0" borderId="24" xfId="0" applyNumberFormat="1" applyFont="1" applyBorder="1" applyAlignment="1">
      <alignment horizontal="centerContinuous"/>
    </xf>
    <xf numFmtId="164" fontId="9" fillId="0" borderId="42" xfId="90" applyNumberFormat="1" applyFont="1" applyFill="1" applyBorder="1" applyProtection="1">
      <alignment/>
      <protection/>
    </xf>
    <xf numFmtId="164" fontId="9" fillId="0" borderId="37" xfId="90" applyNumberFormat="1" applyFont="1" applyFill="1" applyBorder="1" applyProtection="1">
      <alignment/>
      <protection/>
    </xf>
    <xf numFmtId="164" fontId="9" fillId="0" borderId="36" xfId="90" applyNumberFormat="1" applyFont="1" applyBorder="1" applyProtection="1">
      <alignment/>
      <protection/>
    </xf>
    <xf numFmtId="169" fontId="29" fillId="0" borderId="37" xfId="90" applyNumberFormat="1" applyFont="1" applyFill="1" applyBorder="1" applyProtection="1">
      <alignment/>
      <protection/>
    </xf>
    <xf numFmtId="164" fontId="9" fillId="0" borderId="37" xfId="90" applyNumberFormat="1" applyFont="1" applyBorder="1" applyProtection="1">
      <alignment/>
      <protection/>
    </xf>
    <xf numFmtId="169" fontId="29" fillId="0" borderId="37" xfId="90" applyNumberFormat="1" applyFont="1" applyFill="1" applyBorder="1" applyAlignment="1" applyProtection="1" quotePrefix="1">
      <alignment horizontal="left"/>
      <protection/>
    </xf>
    <xf numFmtId="164" fontId="9" fillId="0" borderId="44" xfId="90" applyNumberFormat="1" applyFont="1" applyFill="1" applyBorder="1" applyProtection="1">
      <alignment/>
      <protection/>
    </xf>
    <xf numFmtId="164" fontId="9" fillId="0" borderId="0" xfId="90" applyNumberFormat="1" applyFont="1" applyBorder="1" applyProtection="1">
      <alignment/>
      <protection/>
    </xf>
    <xf numFmtId="164" fontId="9" fillId="0" borderId="24" xfId="90" applyNumberFormat="1" applyFont="1" applyBorder="1" applyProtection="1">
      <alignment/>
      <protection/>
    </xf>
    <xf numFmtId="164" fontId="9" fillId="0" borderId="46" xfId="90" applyNumberFormat="1" applyFont="1" applyBorder="1" applyProtection="1">
      <alignment/>
      <protection/>
    </xf>
    <xf numFmtId="169" fontId="29" fillId="0" borderId="24" xfId="90" applyNumberFormat="1" applyFont="1" applyFill="1" applyBorder="1" applyProtection="1">
      <alignment/>
      <protection/>
    </xf>
    <xf numFmtId="164" fontId="9" fillId="0" borderId="0" xfId="90" applyNumberFormat="1" applyFont="1" applyFill="1" applyBorder="1" applyProtection="1">
      <alignment/>
      <protection/>
    </xf>
    <xf numFmtId="164" fontId="9" fillId="0" borderId="24" xfId="90" applyNumberFormat="1" applyFont="1" applyFill="1" applyBorder="1" applyProtection="1">
      <alignment/>
      <protection/>
    </xf>
    <xf numFmtId="164" fontId="9" fillId="0" borderId="25" xfId="90" applyNumberFormat="1" applyFont="1" applyFill="1" applyBorder="1" applyProtection="1">
      <alignment/>
      <protection/>
    </xf>
    <xf numFmtId="164" fontId="9" fillId="0" borderId="42" xfId="90" applyNumberFormat="1" applyFont="1" applyBorder="1" applyProtection="1">
      <alignment/>
      <protection/>
    </xf>
    <xf numFmtId="164" fontId="10" fillId="0" borderId="42" xfId="90" applyNumberFormat="1" applyFont="1" applyBorder="1" applyProtection="1">
      <alignment/>
      <protection/>
    </xf>
    <xf numFmtId="164" fontId="10" fillId="0" borderId="37" xfId="90" applyNumberFormat="1" applyFont="1" applyBorder="1" applyProtection="1">
      <alignment/>
      <protection/>
    </xf>
    <xf numFmtId="164" fontId="10" fillId="0" borderId="36" xfId="90" applyNumberFormat="1" applyFont="1" applyBorder="1" applyProtection="1">
      <alignment/>
      <protection/>
    </xf>
    <xf numFmtId="169" fontId="23" fillId="0" borderId="37" xfId="90" applyNumberFormat="1" applyFont="1" applyFill="1" applyBorder="1" applyProtection="1">
      <alignment/>
      <protection/>
    </xf>
    <xf numFmtId="164" fontId="10" fillId="0" borderId="42" xfId="90" applyNumberFormat="1" applyFont="1" applyFill="1" applyBorder="1" applyProtection="1">
      <alignment/>
      <protection/>
    </xf>
    <xf numFmtId="164" fontId="10" fillId="0" borderId="37" xfId="90" applyNumberFormat="1" applyFont="1" applyFill="1" applyBorder="1" applyProtection="1">
      <alignment/>
      <protection/>
    </xf>
    <xf numFmtId="164" fontId="10" fillId="0" borderId="44" xfId="90" applyNumberFormat="1" applyFont="1" applyFill="1" applyBorder="1" applyProtection="1">
      <alignment/>
      <protection/>
    </xf>
    <xf numFmtId="164" fontId="9" fillId="0" borderId="39" xfId="90" applyNumberFormat="1" applyFont="1" applyBorder="1" applyProtection="1">
      <alignment/>
      <protection/>
    </xf>
    <xf numFmtId="164" fontId="9" fillId="0" borderId="47" xfId="90" applyNumberFormat="1" applyFont="1" applyBorder="1" applyProtection="1">
      <alignment/>
      <protection/>
    </xf>
    <xf numFmtId="164" fontId="9" fillId="0" borderId="38" xfId="90" applyNumberFormat="1" applyFont="1" applyBorder="1" applyProtection="1">
      <alignment/>
      <protection/>
    </xf>
    <xf numFmtId="169" fontId="29" fillId="0" borderId="47" xfId="90" applyNumberFormat="1" applyFont="1" applyFill="1" applyBorder="1" applyProtection="1">
      <alignment/>
      <protection/>
    </xf>
    <xf numFmtId="164" fontId="9" fillId="0" borderId="39" xfId="90" applyNumberFormat="1" applyFont="1" applyFill="1" applyBorder="1" applyProtection="1">
      <alignment/>
      <protection/>
    </xf>
    <xf numFmtId="164" fontId="9" fillId="0" borderId="47" xfId="90" applyNumberFormat="1" applyFont="1" applyFill="1" applyBorder="1" applyProtection="1">
      <alignment/>
      <protection/>
    </xf>
    <xf numFmtId="164" fontId="9" fillId="0" borderId="48" xfId="90" applyNumberFormat="1" applyFont="1" applyFill="1" applyBorder="1" applyProtection="1">
      <alignment/>
      <protection/>
    </xf>
    <xf numFmtId="164" fontId="9" fillId="0" borderId="51" xfId="90" applyNumberFormat="1" applyFont="1" applyBorder="1" applyProtection="1">
      <alignment/>
      <protection/>
    </xf>
    <xf numFmtId="164" fontId="9" fillId="0" borderId="52" xfId="90" applyNumberFormat="1" applyFont="1" applyBorder="1" applyProtection="1">
      <alignment/>
      <protection/>
    </xf>
    <xf numFmtId="164" fontId="9" fillId="0" borderId="53" xfId="90" applyNumberFormat="1" applyFont="1" applyBorder="1" applyProtection="1">
      <alignment/>
      <protection/>
    </xf>
    <xf numFmtId="169" fontId="29" fillId="0" borderId="52" xfId="90" applyNumberFormat="1" applyFont="1" applyFill="1" applyBorder="1" applyProtection="1">
      <alignment/>
      <protection/>
    </xf>
    <xf numFmtId="164" fontId="9" fillId="0" borderId="51" xfId="90" applyNumberFormat="1" applyFont="1" applyFill="1" applyBorder="1" applyProtection="1">
      <alignment/>
      <protection/>
    </xf>
    <xf numFmtId="164" fontId="9" fillId="0" borderId="52" xfId="90" applyNumberFormat="1" applyFont="1" applyFill="1" applyBorder="1" applyProtection="1">
      <alignment/>
      <protection/>
    </xf>
    <xf numFmtId="164" fontId="9" fillId="0" borderId="54" xfId="90" applyNumberFormat="1" applyFont="1" applyFill="1" applyBorder="1" applyProtection="1">
      <alignment/>
      <protection/>
    </xf>
    <xf numFmtId="164" fontId="9" fillId="0" borderId="42" xfId="91" applyNumberFormat="1" applyFont="1" applyFill="1" applyBorder="1" applyProtection="1">
      <alignment/>
      <protection/>
    </xf>
    <xf numFmtId="164" fontId="9" fillId="0" borderId="37" xfId="91" applyNumberFormat="1" applyFont="1" applyFill="1" applyBorder="1" applyProtection="1">
      <alignment/>
      <protection/>
    </xf>
    <xf numFmtId="164" fontId="9" fillId="0" borderId="36" xfId="91" applyNumberFormat="1" applyFont="1" applyBorder="1" applyProtection="1">
      <alignment/>
      <protection/>
    </xf>
    <xf numFmtId="169" fontId="29" fillId="0" borderId="37" xfId="91" applyNumberFormat="1" applyFont="1" applyFill="1" applyBorder="1" applyProtection="1">
      <alignment/>
      <protection/>
    </xf>
    <xf numFmtId="164" fontId="9" fillId="0" borderId="37" xfId="91" applyNumberFormat="1" applyFont="1" applyBorder="1" applyProtection="1">
      <alignment/>
      <protection/>
    </xf>
    <xf numFmtId="169" fontId="29" fillId="0" borderId="37" xfId="91" applyNumberFormat="1" applyFont="1" applyFill="1" applyBorder="1" applyAlignment="1" applyProtection="1" quotePrefix="1">
      <alignment horizontal="left"/>
      <protection/>
    </xf>
    <xf numFmtId="164" fontId="9" fillId="0" borderId="44" xfId="91" applyNumberFormat="1" applyFont="1" applyFill="1" applyBorder="1" applyProtection="1">
      <alignment/>
      <protection/>
    </xf>
    <xf numFmtId="164" fontId="9" fillId="0" borderId="0" xfId="91" applyNumberFormat="1" applyFont="1" applyBorder="1" applyProtection="1">
      <alignment/>
      <protection/>
    </xf>
    <xf numFmtId="164" fontId="9" fillId="0" borderId="24" xfId="91" applyNumberFormat="1" applyFont="1" applyBorder="1" applyProtection="1">
      <alignment/>
      <protection/>
    </xf>
    <xf numFmtId="164" fontId="9" fillId="0" borderId="46" xfId="91" applyNumberFormat="1" applyFont="1" applyBorder="1" applyProtection="1">
      <alignment/>
      <protection/>
    </xf>
    <xf numFmtId="169" fontId="29" fillId="0" borderId="24" xfId="91" applyNumberFormat="1" applyFont="1" applyFill="1" applyBorder="1" applyProtection="1">
      <alignment/>
      <protection/>
    </xf>
    <xf numFmtId="164" fontId="9" fillId="0" borderId="0" xfId="91" applyNumberFormat="1" applyFont="1" applyFill="1" applyBorder="1" applyProtection="1">
      <alignment/>
      <protection/>
    </xf>
    <xf numFmtId="164" fontId="9" fillId="0" borderId="24" xfId="91" applyNumberFormat="1" applyFont="1" applyFill="1" applyBorder="1" applyProtection="1">
      <alignment/>
      <protection/>
    </xf>
    <xf numFmtId="164" fontId="9" fillId="0" borderId="25" xfId="91" applyNumberFormat="1" applyFont="1" applyFill="1" applyBorder="1" applyProtection="1">
      <alignment/>
      <protection/>
    </xf>
    <xf numFmtId="164" fontId="9" fillId="0" borderId="42" xfId="91" applyNumberFormat="1" applyFont="1" applyBorder="1" applyProtection="1">
      <alignment/>
      <protection/>
    </xf>
    <xf numFmtId="164" fontId="9" fillId="0" borderId="37" xfId="91" applyNumberFormat="1" applyFont="1" applyBorder="1" applyAlignment="1" applyProtection="1" quotePrefix="1">
      <alignment horizontal="right"/>
      <protection/>
    </xf>
    <xf numFmtId="164" fontId="9" fillId="0" borderId="44" xfId="91" applyNumberFormat="1" applyFont="1" applyFill="1" applyBorder="1" applyAlignment="1" applyProtection="1" quotePrefix="1">
      <alignment horizontal="right"/>
      <protection/>
    </xf>
    <xf numFmtId="164" fontId="10" fillId="0" borderId="42" xfId="91" applyNumberFormat="1" applyFont="1" applyBorder="1" applyProtection="1">
      <alignment/>
      <protection/>
    </xf>
    <xf numFmtId="164" fontId="10" fillId="0" borderId="37" xfId="91" applyNumberFormat="1" applyFont="1" applyBorder="1" applyProtection="1">
      <alignment/>
      <protection/>
    </xf>
    <xf numFmtId="164" fontId="10" fillId="0" borderId="36" xfId="91" applyNumberFormat="1" applyFont="1" applyBorder="1" applyProtection="1">
      <alignment/>
      <protection/>
    </xf>
    <xf numFmtId="169" fontId="23" fillId="0" borderId="37" xfId="91" applyNumberFormat="1" applyFont="1" applyFill="1" applyBorder="1" applyProtection="1">
      <alignment/>
      <protection/>
    </xf>
    <xf numFmtId="164" fontId="10" fillId="0" borderId="42" xfId="91" applyNumberFormat="1" applyFont="1" applyFill="1" applyBorder="1" applyProtection="1">
      <alignment/>
      <protection/>
    </xf>
    <xf numFmtId="164" fontId="10" fillId="0" borderId="37" xfId="91" applyNumberFormat="1" applyFont="1" applyFill="1" applyBorder="1" applyProtection="1">
      <alignment/>
      <protection/>
    </xf>
    <xf numFmtId="164" fontId="10" fillId="0" borderId="44" xfId="91" applyNumberFormat="1" applyFont="1" applyFill="1" applyBorder="1" applyProtection="1">
      <alignment/>
      <protection/>
    </xf>
    <xf numFmtId="164" fontId="9" fillId="34" borderId="24" xfId="91" applyNumberFormat="1" applyFont="1" applyFill="1" applyBorder="1" applyProtection="1">
      <alignment/>
      <protection/>
    </xf>
    <xf numFmtId="164" fontId="9" fillId="0" borderId="24" xfId="91" applyNumberFormat="1" applyFont="1" applyBorder="1" applyAlignment="1" applyProtection="1" quotePrefix="1">
      <alignment horizontal="right"/>
      <protection/>
    </xf>
    <xf numFmtId="164" fontId="9" fillId="0" borderId="25" xfId="91" applyNumberFormat="1" applyFont="1" applyFill="1" applyBorder="1" applyAlignment="1" applyProtection="1" quotePrefix="1">
      <alignment horizontal="right"/>
      <protection/>
    </xf>
    <xf numFmtId="164" fontId="9" fillId="0" borderId="39" xfId="91" applyNumberFormat="1" applyFont="1" applyBorder="1" applyProtection="1">
      <alignment/>
      <protection/>
    </xf>
    <xf numFmtId="164" fontId="9" fillId="0" borderId="47" xfId="91" applyNumberFormat="1" applyFont="1" applyBorder="1" applyProtection="1">
      <alignment/>
      <protection/>
    </xf>
    <xf numFmtId="164" fontId="9" fillId="0" borderId="38" xfId="91" applyNumberFormat="1" applyFont="1" applyBorder="1" applyProtection="1">
      <alignment/>
      <protection/>
    </xf>
    <xf numFmtId="169" fontId="29" fillId="0" borderId="47" xfId="91" applyNumberFormat="1" applyFont="1" applyFill="1" applyBorder="1" applyProtection="1">
      <alignment/>
      <protection/>
    </xf>
    <xf numFmtId="164" fontId="9" fillId="0" borderId="47" xfId="91" applyNumberFormat="1" applyFont="1" applyBorder="1" applyAlignment="1" applyProtection="1" quotePrefix="1">
      <alignment horizontal="right"/>
      <protection/>
    </xf>
    <xf numFmtId="164" fontId="9" fillId="0" borderId="39" xfId="91" applyNumberFormat="1" applyFont="1" applyFill="1" applyBorder="1" applyAlignment="1" applyProtection="1">
      <alignment horizontal="right"/>
      <protection/>
    </xf>
    <xf numFmtId="164" fontId="9" fillId="0" borderId="47" xfId="91" applyNumberFormat="1" applyFont="1" applyFill="1" applyBorder="1" applyAlignment="1" applyProtection="1">
      <alignment horizontal="right"/>
      <protection/>
    </xf>
    <xf numFmtId="164" fontId="9" fillId="0" borderId="48" xfId="91" applyNumberFormat="1" applyFont="1" applyFill="1" applyBorder="1" applyAlignment="1" applyProtection="1" quotePrefix="1">
      <alignment horizontal="right"/>
      <protection/>
    </xf>
    <xf numFmtId="164" fontId="9" fillId="0" borderId="51" xfId="91" applyNumberFormat="1" applyFont="1" applyBorder="1" applyProtection="1">
      <alignment/>
      <protection/>
    </xf>
    <xf numFmtId="164" fontId="9" fillId="0" borderId="52" xfId="91" applyNumberFormat="1" applyFont="1" applyBorder="1" applyProtection="1">
      <alignment/>
      <protection/>
    </xf>
    <xf numFmtId="164" fontId="9" fillId="0" borderId="53" xfId="91" applyNumberFormat="1" applyFont="1" applyBorder="1" applyProtection="1">
      <alignment/>
      <protection/>
    </xf>
    <xf numFmtId="169" fontId="29" fillId="0" borderId="52" xfId="91" applyNumberFormat="1" applyFont="1" applyFill="1" applyBorder="1" applyProtection="1">
      <alignment/>
      <protection/>
    </xf>
    <xf numFmtId="164" fontId="9" fillId="0" borderId="51" xfId="91" applyNumberFormat="1" applyFont="1" applyFill="1" applyBorder="1" applyProtection="1">
      <alignment/>
      <protection/>
    </xf>
    <xf numFmtId="164" fontId="9" fillId="0" borderId="52" xfId="91" applyNumberFormat="1" applyFont="1" applyFill="1" applyBorder="1" applyProtection="1">
      <alignment/>
      <protection/>
    </xf>
    <xf numFmtId="164" fontId="9" fillId="0" borderId="54" xfId="91" applyNumberFormat="1" applyFont="1" applyFill="1" applyBorder="1" applyProtection="1">
      <alignment/>
      <protection/>
    </xf>
    <xf numFmtId="164" fontId="9" fillId="0" borderId="42" xfId="92" applyNumberFormat="1" applyFont="1" applyFill="1" applyBorder="1" applyProtection="1">
      <alignment/>
      <protection/>
    </xf>
    <xf numFmtId="164" fontId="9" fillId="0" borderId="37" xfId="92" applyNumberFormat="1" applyFont="1" applyFill="1" applyBorder="1" applyProtection="1">
      <alignment/>
      <protection/>
    </xf>
    <xf numFmtId="164" fontId="9" fillId="0" borderId="36" xfId="92" applyNumberFormat="1" applyFont="1" applyBorder="1" applyAlignment="1" applyProtection="1">
      <alignment horizontal="right"/>
      <protection/>
    </xf>
    <xf numFmtId="164" fontId="9" fillId="0" borderId="37" xfId="92" applyNumberFormat="1" applyFont="1" applyBorder="1" applyAlignment="1" applyProtection="1">
      <alignment horizontal="right"/>
      <protection/>
    </xf>
    <xf numFmtId="164" fontId="9" fillId="0" borderId="42" xfId="92" applyNumberFormat="1" applyFont="1" applyFill="1" applyBorder="1" applyAlignment="1" applyProtection="1">
      <alignment horizontal="right"/>
      <protection/>
    </xf>
    <xf numFmtId="164" fontId="9" fillId="0" borderId="44" xfId="92" applyNumberFormat="1" applyFont="1" applyFill="1" applyBorder="1" applyAlignment="1" applyProtection="1">
      <alignment horizontal="right"/>
      <protection/>
    </xf>
    <xf numFmtId="164" fontId="9" fillId="0" borderId="0" xfId="92" applyNumberFormat="1" applyFont="1" applyBorder="1" applyProtection="1">
      <alignment/>
      <protection/>
    </xf>
    <xf numFmtId="164" fontId="9" fillId="0" borderId="24" xfId="92" applyNumberFormat="1" applyFont="1" applyBorder="1" applyProtection="1">
      <alignment/>
      <protection/>
    </xf>
    <xf numFmtId="164" fontId="9" fillId="0" borderId="46" xfId="92" applyNumberFormat="1" applyFont="1" applyBorder="1" applyAlignment="1" applyProtection="1">
      <alignment horizontal="right"/>
      <protection/>
    </xf>
    <xf numFmtId="164" fontId="9" fillId="0" borderId="24" xfId="92" applyNumberFormat="1" applyFont="1" applyBorder="1" applyAlignment="1" applyProtection="1">
      <alignment horizontal="right"/>
      <protection/>
    </xf>
    <xf numFmtId="164" fontId="9" fillId="0" borderId="0" xfId="92" applyNumberFormat="1" applyFont="1" applyFill="1" applyBorder="1" applyAlignment="1" applyProtection="1">
      <alignment horizontal="right"/>
      <protection/>
    </xf>
    <xf numFmtId="164" fontId="9" fillId="0" borderId="25" xfId="92" applyNumberFormat="1" applyFont="1" applyFill="1" applyBorder="1" applyAlignment="1" applyProtection="1">
      <alignment horizontal="right"/>
      <protection/>
    </xf>
    <xf numFmtId="164" fontId="9" fillId="0" borderId="24" xfId="92" applyNumberFormat="1" applyFont="1" applyBorder="1" applyAlignment="1" applyProtection="1" quotePrefix="1">
      <alignment horizontal="right"/>
      <protection/>
    </xf>
    <xf numFmtId="164" fontId="9" fillId="0" borderId="25" xfId="92" applyNumberFormat="1" applyFont="1" applyFill="1" applyBorder="1" applyAlignment="1" applyProtection="1" quotePrefix="1">
      <alignment horizontal="right"/>
      <protection/>
    </xf>
    <xf numFmtId="164" fontId="9" fillId="0" borderId="42" xfId="92" applyNumberFormat="1" applyFont="1" applyBorder="1" applyProtection="1">
      <alignment/>
      <protection/>
    </xf>
    <xf numFmtId="164" fontId="9" fillId="0" borderId="37" xfId="92" applyNumberFormat="1" applyFont="1" applyBorder="1" applyProtection="1">
      <alignment/>
      <protection/>
    </xf>
    <xf numFmtId="164" fontId="9" fillId="0" borderId="37" xfId="92" applyNumberFormat="1" applyFont="1" applyBorder="1" applyAlignment="1" applyProtection="1" quotePrefix="1">
      <alignment horizontal="right"/>
      <protection/>
    </xf>
    <xf numFmtId="164" fontId="9" fillId="0" borderId="44" xfId="92" applyNumberFormat="1" applyFont="1" applyFill="1" applyBorder="1" applyAlignment="1" applyProtection="1" quotePrefix="1">
      <alignment horizontal="right"/>
      <protection/>
    </xf>
    <xf numFmtId="164" fontId="10" fillId="0" borderId="42" xfId="92" applyNumberFormat="1" applyFont="1" applyBorder="1" applyProtection="1">
      <alignment/>
      <protection/>
    </xf>
    <xf numFmtId="164" fontId="10" fillId="0" borderId="37" xfId="92" applyNumberFormat="1" applyFont="1" applyBorder="1" applyProtection="1">
      <alignment/>
      <protection/>
    </xf>
    <xf numFmtId="164" fontId="10" fillId="0" borderId="36" xfId="92" applyNumberFormat="1" applyFont="1" applyBorder="1" applyAlignment="1" applyProtection="1">
      <alignment horizontal="right"/>
      <protection/>
    </xf>
    <xf numFmtId="164" fontId="10" fillId="0" borderId="37" xfId="92" applyNumberFormat="1" applyFont="1" applyBorder="1" applyAlignment="1" applyProtection="1">
      <alignment horizontal="right"/>
      <protection/>
    </xf>
    <xf numFmtId="164" fontId="10" fillId="0" borderId="42" xfId="92" applyNumberFormat="1" applyFont="1" applyFill="1" applyBorder="1" applyAlignment="1" applyProtection="1">
      <alignment horizontal="right"/>
      <protection/>
    </xf>
    <xf numFmtId="164" fontId="10" fillId="0" borderId="44" xfId="92" applyNumberFormat="1" applyFont="1" applyFill="1" applyBorder="1" applyAlignment="1" applyProtection="1">
      <alignment horizontal="right"/>
      <protection/>
    </xf>
    <xf numFmtId="164" fontId="9" fillId="0" borderId="39" xfId="92" applyNumberFormat="1" applyFont="1" applyBorder="1" applyProtection="1">
      <alignment/>
      <protection/>
    </xf>
    <xf numFmtId="164" fontId="9" fillId="0" borderId="47" xfId="92" applyNumberFormat="1" applyFont="1" applyBorder="1" applyProtection="1">
      <alignment/>
      <protection/>
    </xf>
    <xf numFmtId="164" fontId="9" fillId="0" borderId="38" xfId="92" applyNumberFormat="1" applyFont="1" applyBorder="1" applyAlignment="1" applyProtection="1">
      <alignment horizontal="right"/>
      <protection/>
    </xf>
    <xf numFmtId="164" fontId="9" fillId="0" borderId="47" xfId="92" applyNumberFormat="1" applyFont="1" applyBorder="1" applyAlignment="1" applyProtection="1" quotePrefix="1">
      <alignment horizontal="right"/>
      <protection/>
    </xf>
    <xf numFmtId="164" fontId="9" fillId="0" borderId="39" xfId="92" applyNumberFormat="1" applyFont="1" applyFill="1" applyBorder="1" applyAlignment="1" applyProtection="1">
      <alignment horizontal="right"/>
      <protection/>
    </xf>
    <xf numFmtId="164" fontId="9" fillId="0" borderId="48" xfId="92" applyNumberFormat="1" applyFont="1" applyFill="1" applyBorder="1" applyAlignment="1" applyProtection="1" quotePrefix="1">
      <alignment horizontal="right"/>
      <protection/>
    </xf>
    <xf numFmtId="164" fontId="9" fillId="0" borderId="51" xfId="92" applyNumberFormat="1" applyFont="1" applyBorder="1" applyProtection="1">
      <alignment/>
      <protection/>
    </xf>
    <xf numFmtId="164" fontId="9" fillId="0" borderId="52" xfId="92" applyNumberFormat="1" applyFont="1" applyBorder="1" applyProtection="1">
      <alignment/>
      <protection/>
    </xf>
    <xf numFmtId="164" fontId="9" fillId="0" borderId="53" xfId="92" applyNumberFormat="1" applyFont="1" applyBorder="1" applyAlignment="1" applyProtection="1">
      <alignment horizontal="right"/>
      <protection/>
    </xf>
    <xf numFmtId="164" fontId="9" fillId="0" borderId="52" xfId="92" applyNumberFormat="1" applyFont="1" applyBorder="1" applyAlignment="1" applyProtection="1">
      <alignment horizontal="right"/>
      <protection/>
    </xf>
    <xf numFmtId="164" fontId="9" fillId="0" borderId="51" xfId="92" applyNumberFormat="1" applyFont="1" applyFill="1" applyBorder="1" applyAlignment="1" applyProtection="1">
      <alignment horizontal="right"/>
      <protection/>
    </xf>
    <xf numFmtId="164" fontId="9" fillId="0" borderId="54" xfId="92" applyNumberFormat="1" applyFont="1" applyFill="1" applyBorder="1" applyAlignment="1" applyProtection="1">
      <alignment horizontal="right"/>
      <protection/>
    </xf>
    <xf numFmtId="0" fontId="29" fillId="0" borderId="0" xfId="0" applyFont="1" applyFill="1" applyBorder="1" applyAlignment="1" quotePrefix="1">
      <alignment horizontal="left"/>
    </xf>
    <xf numFmtId="166" fontId="10" fillId="0" borderId="0" xfId="0" applyNumberFormat="1" applyFont="1" applyFill="1" applyAlignment="1">
      <alignment horizontal="center"/>
    </xf>
    <xf numFmtId="166" fontId="9" fillId="0" borderId="0" xfId="0" applyNumberFormat="1" applyFont="1" applyFill="1" applyAlignment="1">
      <alignment/>
    </xf>
    <xf numFmtId="2" fontId="9" fillId="0" borderId="0" xfId="0" applyNumberFormat="1" applyFont="1" applyFill="1" applyAlignment="1">
      <alignment/>
    </xf>
    <xf numFmtId="166" fontId="10" fillId="0" borderId="75" xfId="0" applyNumberFormat="1" applyFont="1" applyFill="1" applyBorder="1" applyAlignment="1" applyProtection="1">
      <alignment horizontal="left"/>
      <protection/>
    </xf>
    <xf numFmtId="0" fontId="10" fillId="0" borderId="55" xfId="0" applyFont="1" applyBorder="1" applyAlignment="1" applyProtection="1">
      <alignment horizontal="center"/>
      <protection/>
    </xf>
    <xf numFmtId="169" fontId="10" fillId="0" borderId="55" xfId="0" applyNumberFormat="1" applyFont="1" applyBorder="1" applyAlignment="1">
      <alignment horizontal="center"/>
    </xf>
    <xf numFmtId="169" fontId="10" fillId="0" borderId="55" xfId="0" applyNumberFormat="1" applyFont="1" applyFill="1" applyBorder="1" applyAlignment="1">
      <alignment horizontal="center"/>
    </xf>
    <xf numFmtId="166" fontId="10" fillId="0" borderId="22" xfId="0" applyNumberFormat="1" applyFont="1" applyFill="1" applyBorder="1" applyAlignment="1" applyProtection="1">
      <alignment horizontal="left"/>
      <protection/>
    </xf>
    <xf numFmtId="169" fontId="10" fillId="0" borderId="23" xfId="0" applyNumberFormat="1" applyFont="1" applyBorder="1" applyAlignment="1">
      <alignment horizontal="center"/>
    </xf>
    <xf numFmtId="169" fontId="10" fillId="0" borderId="23" xfId="0" applyNumberFormat="1" applyFont="1" applyFill="1" applyBorder="1" applyAlignment="1">
      <alignment horizontal="center"/>
    </xf>
    <xf numFmtId="166" fontId="10" fillId="0" borderId="22" xfId="0" applyNumberFormat="1" applyFont="1" applyFill="1" applyBorder="1" applyAlignment="1">
      <alignment horizontal="left"/>
    </xf>
    <xf numFmtId="166" fontId="10" fillId="0" borderId="19" xfId="75" applyNumberFormat="1" applyFont="1" applyFill="1" applyBorder="1" applyAlignment="1" quotePrefix="1">
      <alignment horizontal="center"/>
    </xf>
    <xf numFmtId="166" fontId="10" fillId="0" borderId="19" xfId="75" applyNumberFormat="1" applyFont="1" applyFill="1" applyBorder="1" applyAlignment="1">
      <alignment horizontal="right"/>
    </xf>
    <xf numFmtId="2" fontId="10" fillId="0" borderId="19" xfId="75" applyNumberFormat="1" applyFont="1" applyFill="1" applyBorder="1" applyAlignment="1">
      <alignment horizontal="right"/>
    </xf>
    <xf numFmtId="2" fontId="10" fillId="0" borderId="40" xfId="75" applyNumberFormat="1" applyFont="1" applyFill="1" applyBorder="1" applyAlignment="1">
      <alignment horizontal="right"/>
    </xf>
    <xf numFmtId="166" fontId="10" fillId="0" borderId="0" xfId="0" applyNumberFormat="1" applyFont="1" applyFill="1" applyBorder="1" applyAlignment="1">
      <alignment horizontal="center"/>
    </xf>
    <xf numFmtId="166" fontId="9" fillId="0" borderId="67" xfId="0" applyNumberFormat="1" applyFont="1" applyFill="1" applyBorder="1" applyAlignment="1" applyProtection="1">
      <alignment horizontal="left"/>
      <protection/>
    </xf>
    <xf numFmtId="166" fontId="9" fillId="0" borderId="19" xfId="44" applyNumberFormat="1" applyFont="1" applyFill="1" applyBorder="1" applyAlignment="1">
      <alignment/>
    </xf>
    <xf numFmtId="166" fontId="9" fillId="0" borderId="40" xfId="44" applyNumberFormat="1" applyFont="1" applyFill="1" applyBorder="1" applyAlignment="1">
      <alignment/>
    </xf>
    <xf numFmtId="166" fontId="9" fillId="0" borderId="0" xfId="0" applyNumberFormat="1" applyFont="1" applyFill="1" applyBorder="1" applyAlignment="1" applyProtection="1">
      <alignment horizontal="left" vertical="center"/>
      <protection/>
    </xf>
    <xf numFmtId="166" fontId="9" fillId="0" borderId="0" xfId="0" applyNumberFormat="1" applyFont="1" applyFill="1" applyBorder="1" applyAlignment="1">
      <alignment/>
    </xf>
    <xf numFmtId="166" fontId="9" fillId="0" borderId="56" xfId="0" applyNumberFormat="1" applyFont="1" applyFill="1" applyBorder="1" applyAlignment="1" applyProtection="1">
      <alignment horizontal="left"/>
      <protection/>
    </xf>
    <xf numFmtId="166" fontId="9" fillId="0" borderId="20" xfId="44" applyNumberFormat="1" applyFont="1" applyFill="1" applyBorder="1" applyAlignment="1">
      <alignment/>
    </xf>
    <xf numFmtId="166" fontId="9" fillId="0" borderId="21" xfId="44" applyNumberFormat="1" applyFont="1" applyFill="1" applyBorder="1" applyAlignment="1">
      <alignment/>
    </xf>
    <xf numFmtId="166" fontId="9" fillId="0" borderId="22" xfId="0" applyNumberFormat="1" applyFont="1" applyFill="1" applyBorder="1" applyAlignment="1" applyProtection="1">
      <alignment horizontal="left"/>
      <protection/>
    </xf>
    <xf numFmtId="166" fontId="9" fillId="0" borderId="23" xfId="44" applyNumberFormat="1" applyFont="1" applyFill="1" applyBorder="1" applyAlignment="1">
      <alignment/>
    </xf>
    <xf numFmtId="166" fontId="9" fillId="0" borderId="26" xfId="44" applyNumberFormat="1" applyFont="1" applyFill="1" applyBorder="1" applyAlignment="1">
      <alignment/>
    </xf>
    <xf numFmtId="166" fontId="10" fillId="0" borderId="27" xfId="0" applyNumberFormat="1" applyFont="1" applyFill="1" applyBorder="1" applyAlignment="1" applyProtection="1">
      <alignment horizontal="left"/>
      <protection/>
    </xf>
    <xf numFmtId="166" fontId="10" fillId="0" borderId="28" xfId="44" applyNumberFormat="1" applyFont="1" applyFill="1" applyBorder="1" applyAlignment="1">
      <alignment/>
    </xf>
    <xf numFmtId="166" fontId="10" fillId="0" borderId="29" xfId="44" applyNumberFormat="1" applyFont="1" applyFill="1" applyBorder="1" applyAlignment="1">
      <alignment/>
    </xf>
    <xf numFmtId="166" fontId="10" fillId="0" borderId="0" xfId="0" applyNumberFormat="1" applyFont="1" applyFill="1" applyBorder="1" applyAlignment="1" applyProtection="1">
      <alignment horizontal="left" vertical="center"/>
      <protection/>
    </xf>
    <xf numFmtId="166" fontId="9" fillId="0" borderId="0" xfId="0" applyNumberFormat="1" applyFont="1" applyFill="1" applyBorder="1" applyAlignment="1" applyProtection="1">
      <alignment horizontal="left"/>
      <protection/>
    </xf>
    <xf numFmtId="166" fontId="10" fillId="0" borderId="0" xfId="75" applyNumberFormat="1" applyFont="1" applyFill="1" applyBorder="1" applyAlignment="1">
      <alignment/>
    </xf>
    <xf numFmtId="2" fontId="10" fillId="0" borderId="0" xfId="75" applyNumberFormat="1" applyFont="1" applyFill="1" applyBorder="1" applyAlignment="1">
      <alignment/>
    </xf>
    <xf numFmtId="2" fontId="9" fillId="0" borderId="0" xfId="75" applyNumberFormat="1" applyFont="1" applyFill="1" applyBorder="1" applyAlignment="1">
      <alignment/>
    </xf>
    <xf numFmtId="166" fontId="10" fillId="0" borderId="0" xfId="0" applyNumberFormat="1" applyFont="1" applyFill="1" applyBorder="1" applyAlignment="1" applyProtection="1">
      <alignment horizontal="left"/>
      <protection/>
    </xf>
    <xf numFmtId="166" fontId="10" fillId="0" borderId="0" xfId="0" applyNumberFormat="1" applyFont="1" applyFill="1" applyAlignment="1">
      <alignment/>
    </xf>
    <xf numFmtId="166" fontId="22" fillId="0" borderId="0" xfId="0" applyNumberFormat="1" applyFont="1" applyFill="1" applyAlignment="1">
      <alignment/>
    </xf>
    <xf numFmtId="2" fontId="22" fillId="0" borderId="0" xfId="0" applyNumberFormat="1" applyFont="1" applyFill="1" applyAlignment="1">
      <alignment/>
    </xf>
    <xf numFmtId="2" fontId="22" fillId="0" borderId="0" xfId="75" applyNumberFormat="1" applyFont="1" applyFill="1" applyBorder="1" applyAlignment="1">
      <alignment/>
    </xf>
    <xf numFmtId="166" fontId="22" fillId="0" borderId="0" xfId="0" applyNumberFormat="1" applyFont="1" applyFill="1" applyBorder="1" applyAlignment="1">
      <alignment/>
    </xf>
    <xf numFmtId="2" fontId="9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75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left"/>
    </xf>
    <xf numFmtId="0" fontId="9" fillId="0" borderId="22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0" fillId="0" borderId="67" xfId="0" applyFont="1" applyFill="1" applyBorder="1" applyAlignment="1">
      <alignment/>
    </xf>
    <xf numFmtId="166" fontId="10" fillId="0" borderId="37" xfId="96" applyNumberFormat="1" applyFont="1" applyFill="1" applyBorder="1">
      <alignment/>
      <protection/>
    </xf>
    <xf numFmtId="166" fontId="10" fillId="0" borderId="20" xfId="96" applyNumberFormat="1" applyFont="1" applyFill="1" applyBorder="1">
      <alignment/>
      <protection/>
    </xf>
    <xf numFmtId="166" fontId="10" fillId="0" borderId="21" xfId="96" applyNumberFormat="1" applyFont="1" applyFill="1" applyBorder="1" applyAlignment="1">
      <alignment vertical="center"/>
      <protection/>
    </xf>
    <xf numFmtId="166" fontId="10" fillId="0" borderId="37" xfId="97" applyNumberFormat="1" applyFont="1" applyFill="1" applyBorder="1">
      <alignment/>
      <protection/>
    </xf>
    <xf numFmtId="166" fontId="10" fillId="0" borderId="20" xfId="97" applyNumberFormat="1" applyFont="1" applyFill="1" applyBorder="1">
      <alignment/>
      <protection/>
    </xf>
    <xf numFmtId="166" fontId="11" fillId="0" borderId="21" xfId="97" applyNumberFormat="1" applyFont="1" applyFill="1" applyBorder="1" applyAlignment="1">
      <alignment vertical="center"/>
      <protection/>
    </xf>
    <xf numFmtId="0" fontId="9" fillId="0" borderId="22" xfId="0" applyFont="1" applyFill="1" applyBorder="1" applyAlignment="1">
      <alignment/>
    </xf>
    <xf numFmtId="166" fontId="9" fillId="0" borderId="45" xfId="96" applyNumberFormat="1" applyFont="1" applyFill="1" applyBorder="1">
      <alignment/>
      <protection/>
    </xf>
    <xf numFmtId="166" fontId="9" fillId="0" borderId="32" xfId="96" applyNumberFormat="1" applyFont="1" applyFill="1" applyBorder="1">
      <alignment/>
      <protection/>
    </xf>
    <xf numFmtId="166" fontId="9" fillId="0" borderId="23" xfId="96" applyNumberFormat="1" applyFont="1" applyFill="1" applyBorder="1">
      <alignment/>
      <protection/>
    </xf>
    <xf numFmtId="166" fontId="14" fillId="0" borderId="26" xfId="96" applyNumberFormat="1" applyFont="1" applyFill="1" applyBorder="1" applyAlignment="1">
      <alignment vertical="center"/>
      <protection/>
    </xf>
    <xf numFmtId="166" fontId="9" fillId="0" borderId="45" xfId="97" applyNumberFormat="1" applyFont="1" applyFill="1" applyBorder="1">
      <alignment/>
      <protection/>
    </xf>
    <xf numFmtId="166" fontId="9" fillId="0" borderId="32" xfId="97" applyNumberFormat="1" applyFont="1" applyFill="1" applyBorder="1">
      <alignment/>
      <protection/>
    </xf>
    <xf numFmtId="166" fontId="9" fillId="0" borderId="23" xfId="97" applyNumberFormat="1" applyFont="1" applyFill="1" applyBorder="1">
      <alignment/>
      <protection/>
    </xf>
    <xf numFmtId="166" fontId="14" fillId="0" borderId="26" xfId="97" applyNumberFormat="1" applyFont="1" applyFill="1" applyBorder="1" applyAlignment="1">
      <alignment vertical="center"/>
      <protection/>
    </xf>
    <xf numFmtId="166" fontId="9" fillId="0" borderId="24" xfId="96" applyNumberFormat="1" applyFont="1" applyFill="1" applyBorder="1">
      <alignment/>
      <protection/>
    </xf>
    <xf numFmtId="166" fontId="9" fillId="0" borderId="24" xfId="97" applyNumberFormat="1" applyFont="1" applyFill="1" applyBorder="1">
      <alignment/>
      <protection/>
    </xf>
    <xf numFmtId="166" fontId="9" fillId="0" borderId="47" xfId="97" applyNumberFormat="1" applyFont="1" applyFill="1" applyBorder="1">
      <alignment/>
      <protection/>
    </xf>
    <xf numFmtId="166" fontId="9" fillId="0" borderId="19" xfId="97" applyNumberFormat="1" applyFont="1" applyFill="1" applyBorder="1">
      <alignment/>
      <protection/>
    </xf>
    <xf numFmtId="166" fontId="9" fillId="0" borderId="47" xfId="96" applyNumberFormat="1" applyFont="1" applyFill="1" applyBorder="1">
      <alignment/>
      <protection/>
    </xf>
    <xf numFmtId="166" fontId="9" fillId="0" borderId="19" xfId="96" applyNumberFormat="1" applyFont="1" applyFill="1" applyBorder="1">
      <alignment/>
      <protection/>
    </xf>
    <xf numFmtId="166" fontId="9" fillId="0" borderId="24" xfId="97" applyNumberFormat="1" applyFont="1" applyFill="1" applyBorder="1" applyAlignment="1" quotePrefix="1">
      <alignment horizontal="right"/>
      <protection/>
    </xf>
    <xf numFmtId="166" fontId="9" fillId="0" borderId="23" xfId="97" applyNumberFormat="1" applyFont="1" applyFill="1" applyBorder="1" applyAlignment="1" quotePrefix="1">
      <alignment horizontal="right"/>
      <protection/>
    </xf>
    <xf numFmtId="166" fontId="14" fillId="0" borderId="26" xfId="97" applyNumberFormat="1" applyFont="1" applyFill="1" applyBorder="1" applyAlignment="1" quotePrefix="1">
      <alignment horizontal="right" vertical="center"/>
      <protection/>
    </xf>
    <xf numFmtId="166" fontId="9" fillId="0" borderId="23" xfId="97" applyNumberFormat="1" applyFont="1" applyFill="1" applyBorder="1" applyAlignment="1">
      <alignment horizontal="right"/>
      <protection/>
    </xf>
    <xf numFmtId="166" fontId="14" fillId="0" borderId="26" xfId="97" applyNumberFormat="1" applyFont="1" applyFill="1" applyBorder="1" applyAlignment="1">
      <alignment horizontal="right" vertical="center"/>
      <protection/>
    </xf>
    <xf numFmtId="166" fontId="10" fillId="0" borderId="20" xfId="97" applyNumberFormat="1" applyFont="1" applyFill="1" applyBorder="1" applyAlignment="1">
      <alignment horizontal="right"/>
      <protection/>
    </xf>
    <xf numFmtId="166" fontId="11" fillId="0" borderId="21" xfId="97" applyNumberFormat="1" applyFont="1" applyFill="1" applyBorder="1" applyAlignment="1">
      <alignment horizontal="right" vertical="center"/>
      <protection/>
    </xf>
    <xf numFmtId="166" fontId="9" fillId="0" borderId="26" xfId="96" applyNumberFormat="1" applyFont="1" applyFill="1" applyBorder="1" applyAlignment="1">
      <alignment vertical="center"/>
      <protection/>
    </xf>
    <xf numFmtId="166" fontId="9" fillId="0" borderId="24" xfId="96" applyNumberFormat="1" applyFont="1" applyFill="1" applyBorder="1" applyAlignment="1" quotePrefix="1">
      <alignment horizontal="right"/>
      <protection/>
    </xf>
    <xf numFmtId="166" fontId="9" fillId="0" borderId="23" xfId="96" applyNumberFormat="1" applyFont="1" applyFill="1" applyBorder="1" applyAlignment="1" quotePrefix="1">
      <alignment horizontal="right"/>
      <protection/>
    </xf>
    <xf numFmtId="166" fontId="9" fillId="0" borderId="26" xfId="96" applyNumberFormat="1" applyFont="1" applyFill="1" applyBorder="1" applyAlignment="1" quotePrefix="1">
      <alignment horizontal="right"/>
      <protection/>
    </xf>
    <xf numFmtId="166" fontId="9" fillId="0" borderId="22" xfId="0" applyNumberFormat="1" applyFont="1" applyFill="1" applyBorder="1" applyAlignment="1">
      <alignment/>
    </xf>
    <xf numFmtId="166" fontId="9" fillId="0" borderId="23" xfId="96" applyNumberFormat="1" applyFont="1" applyFill="1" applyBorder="1" applyAlignment="1">
      <alignment horizontal="right"/>
      <protection/>
    </xf>
    <xf numFmtId="166" fontId="9" fillId="0" borderId="26" xfId="96" applyNumberFormat="1" applyFont="1" applyFill="1" applyBorder="1" applyAlignment="1">
      <alignment horizontal="right"/>
      <protection/>
    </xf>
    <xf numFmtId="0" fontId="10" fillId="0" borderId="57" xfId="0" applyFont="1" applyFill="1" applyBorder="1" applyAlignment="1">
      <alignment/>
    </xf>
    <xf numFmtId="166" fontId="10" fillId="0" borderId="50" xfId="72" applyNumberFormat="1" applyFont="1" applyFill="1" applyBorder="1" applyAlignment="1">
      <alignment/>
    </xf>
    <xf numFmtId="166" fontId="10" fillId="0" borderId="50" xfId="72" applyNumberFormat="1" applyFont="1" applyFill="1" applyBorder="1" applyAlignment="1">
      <alignment horizontal="right"/>
    </xf>
    <xf numFmtId="166" fontId="10" fillId="0" borderId="68" xfId="72" applyNumberFormat="1" applyFont="1" applyFill="1" applyBorder="1" applyAlignment="1">
      <alignment horizontal="right"/>
    </xf>
    <xf numFmtId="170" fontId="9" fillId="0" borderId="0" xfId="0" applyNumberFormat="1" applyFont="1" applyFill="1" applyAlignment="1" applyProtection="1" quotePrefix="1">
      <alignment horizontal="left"/>
      <protection/>
    </xf>
    <xf numFmtId="0" fontId="9" fillId="0" borderId="57" xfId="0" applyFont="1" applyFill="1" applyBorder="1" applyAlignment="1">
      <alignment/>
    </xf>
    <xf numFmtId="166" fontId="9" fillId="0" borderId="50" xfId="96" applyNumberFormat="1" applyFont="1" applyFill="1" applyBorder="1">
      <alignment/>
      <protection/>
    </xf>
    <xf numFmtId="166" fontId="14" fillId="0" borderId="68" xfId="96" applyNumberFormat="1" applyFont="1" applyFill="1" applyBorder="1" applyAlignment="1" quotePrefix="1">
      <alignment horizontal="right" vertical="center"/>
      <protection/>
    </xf>
    <xf numFmtId="166" fontId="10" fillId="0" borderId="20" xfId="98" applyNumberFormat="1" applyFont="1" applyFill="1" applyBorder="1">
      <alignment/>
      <protection/>
    </xf>
    <xf numFmtId="166" fontId="10" fillId="0" borderId="21" xfId="98" applyNumberFormat="1" applyFont="1" applyFill="1" applyBorder="1">
      <alignment/>
      <protection/>
    </xf>
    <xf numFmtId="166" fontId="9" fillId="0" borderId="23" xfId="98" applyNumberFormat="1" applyFont="1" applyFill="1" applyBorder="1">
      <alignment/>
      <protection/>
    </xf>
    <xf numFmtId="166" fontId="9" fillId="0" borderId="26" xfId="98" applyNumberFormat="1" applyFont="1" applyFill="1" applyBorder="1">
      <alignment/>
      <protection/>
    </xf>
    <xf numFmtId="166" fontId="10" fillId="0" borderId="20" xfId="98" applyNumberFormat="1" applyFont="1" applyFill="1" applyBorder="1" applyAlignment="1">
      <alignment vertical="center"/>
      <protection/>
    </xf>
    <xf numFmtId="166" fontId="10" fillId="0" borderId="21" xfId="98" applyNumberFormat="1" applyFont="1" applyFill="1" applyBorder="1" applyAlignment="1">
      <alignment vertical="center"/>
      <protection/>
    </xf>
    <xf numFmtId="166" fontId="10" fillId="0" borderId="20" xfId="98" applyNumberFormat="1" applyFont="1" applyFill="1" applyBorder="1" applyAlignment="1" quotePrefix="1">
      <alignment horizontal="right"/>
      <protection/>
    </xf>
    <xf numFmtId="166" fontId="10" fillId="0" borderId="21" xfId="98" applyNumberFormat="1" applyFont="1" applyFill="1" applyBorder="1" applyAlignment="1" quotePrefix="1">
      <alignment horizontal="right"/>
      <protection/>
    </xf>
    <xf numFmtId="0" fontId="10" fillId="0" borderId="57" xfId="0" applyFont="1" applyFill="1" applyBorder="1" applyAlignment="1">
      <alignment horizontal="left"/>
    </xf>
    <xf numFmtId="166" fontId="10" fillId="0" borderId="50" xfId="98" applyNumberFormat="1" applyFont="1" applyFill="1" applyBorder="1">
      <alignment/>
      <protection/>
    </xf>
    <xf numFmtId="166" fontId="10" fillId="0" borderId="68" xfId="98" applyNumberFormat="1" applyFont="1" applyFill="1" applyBorder="1">
      <alignment/>
      <protection/>
    </xf>
    <xf numFmtId="166" fontId="9" fillId="0" borderId="0" xfId="75" applyNumberFormat="1" applyFont="1" applyFill="1" applyBorder="1" applyAlignment="1">
      <alignment/>
    </xf>
    <xf numFmtId="166" fontId="10" fillId="0" borderId="75" xfId="0" applyNumberFormat="1" applyFont="1" applyFill="1" applyBorder="1" applyAlignment="1">
      <alignment/>
    </xf>
    <xf numFmtId="166" fontId="10" fillId="0" borderId="0" xfId="0" applyNumberFormat="1" applyFont="1" applyFill="1" applyBorder="1" applyAlignment="1">
      <alignment/>
    </xf>
    <xf numFmtId="166" fontId="10" fillId="0" borderId="22" xfId="0" applyNumberFormat="1" applyFont="1" applyFill="1" applyBorder="1" applyAlignment="1">
      <alignment/>
    </xf>
    <xf numFmtId="1" fontId="10" fillId="0" borderId="19" xfId="0" applyNumberFormat="1" applyFont="1" applyFill="1" applyBorder="1" applyAlignment="1">
      <alignment horizontal="center" vertical="center"/>
    </xf>
    <xf numFmtId="1" fontId="10" fillId="0" borderId="24" xfId="0" applyNumberFormat="1" applyFont="1" applyFill="1" applyBorder="1" applyAlignment="1">
      <alignment horizontal="center" vertical="center"/>
    </xf>
    <xf numFmtId="166" fontId="10" fillId="0" borderId="23" xfId="0" applyNumberFormat="1" applyFont="1" applyFill="1" applyBorder="1" applyAlignment="1">
      <alignment horizontal="center"/>
    </xf>
    <xf numFmtId="166" fontId="10" fillId="0" borderId="26" xfId="0" applyNumberFormat="1" applyFont="1" applyFill="1" applyBorder="1" applyAlignment="1">
      <alignment horizontal="center"/>
    </xf>
    <xf numFmtId="166" fontId="10" fillId="0" borderId="67" xfId="0" applyNumberFormat="1" applyFont="1" applyFill="1" applyBorder="1" applyAlignment="1">
      <alignment/>
    </xf>
    <xf numFmtId="166" fontId="10" fillId="0" borderId="20" xfId="99" applyNumberFormat="1" applyFont="1" applyFill="1" applyBorder="1">
      <alignment/>
      <protection/>
    </xf>
    <xf numFmtId="166" fontId="10" fillId="0" borderId="21" xfId="99" applyNumberFormat="1" applyFont="1" applyFill="1" applyBorder="1">
      <alignment/>
      <protection/>
    </xf>
    <xf numFmtId="166" fontId="9" fillId="0" borderId="23" xfId="99" applyNumberFormat="1" applyFont="1" applyFill="1" applyBorder="1">
      <alignment/>
      <protection/>
    </xf>
    <xf numFmtId="166" fontId="9" fillId="0" borderId="26" xfId="99" applyNumberFormat="1" applyFont="1" applyFill="1" applyBorder="1">
      <alignment/>
      <protection/>
    </xf>
    <xf numFmtId="166" fontId="9" fillId="0" borderId="57" xfId="0" applyNumberFormat="1" applyFont="1" applyFill="1" applyBorder="1" applyAlignment="1">
      <alignment/>
    </xf>
    <xf numFmtId="166" fontId="9" fillId="0" borderId="50" xfId="99" applyNumberFormat="1" applyFont="1" applyFill="1" applyBorder="1">
      <alignment/>
      <protection/>
    </xf>
    <xf numFmtId="166" fontId="9" fillId="0" borderId="68" xfId="99" applyNumberFormat="1" applyFont="1" applyFill="1" applyBorder="1">
      <alignment/>
      <protection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9" fillId="33" borderId="75" xfId="0" applyFont="1" applyFill="1" applyBorder="1" applyAlignment="1">
      <alignment/>
    </xf>
    <xf numFmtId="0" fontId="10" fillId="33" borderId="38" xfId="0" applyFont="1" applyFill="1" applyBorder="1" applyAlignment="1">
      <alignment horizontal="center"/>
    </xf>
    <xf numFmtId="0" fontId="10" fillId="33" borderId="36" xfId="0" applyFont="1" applyFill="1" applyBorder="1" applyAlignment="1">
      <alignment horizontal="center"/>
    </xf>
    <xf numFmtId="0" fontId="10" fillId="33" borderId="37" xfId="0" applyFont="1" applyFill="1" applyBorder="1" applyAlignment="1">
      <alignment horizontal="center"/>
    </xf>
    <xf numFmtId="0" fontId="10" fillId="33" borderId="56" xfId="0" applyFont="1" applyFill="1" applyBorder="1" applyAlignment="1">
      <alignment horizontal="center" vertical="center"/>
    </xf>
    <xf numFmtId="0" fontId="10" fillId="33" borderId="37" xfId="0" applyFont="1" applyFill="1" applyBorder="1" applyAlignment="1">
      <alignment horizontal="center" wrapText="1"/>
    </xf>
    <xf numFmtId="0" fontId="10" fillId="33" borderId="20" xfId="0" applyFont="1" applyFill="1" applyBorder="1" applyAlignment="1">
      <alignment horizontal="center"/>
    </xf>
    <xf numFmtId="0" fontId="10" fillId="33" borderId="36" xfId="0" applyFont="1" applyFill="1" applyBorder="1" applyAlignment="1">
      <alignment horizontal="center" wrapText="1"/>
    </xf>
    <xf numFmtId="0" fontId="10" fillId="33" borderId="20" xfId="0" applyFont="1" applyFill="1" applyBorder="1" applyAlignment="1">
      <alignment horizontal="center" wrapText="1"/>
    </xf>
    <xf numFmtId="0" fontId="10" fillId="33" borderId="21" xfId="0" applyFont="1" applyFill="1" applyBorder="1" applyAlignment="1">
      <alignment horizontal="center" wrapText="1"/>
    </xf>
    <xf numFmtId="0" fontId="10" fillId="33" borderId="38" xfId="0" applyFont="1" applyFill="1" applyBorder="1" applyAlignment="1">
      <alignment horizontal="center" wrapText="1"/>
    </xf>
    <xf numFmtId="0" fontId="10" fillId="33" borderId="40" xfId="0" applyFont="1" applyFill="1" applyBorder="1" applyAlignment="1">
      <alignment horizontal="center" wrapText="1"/>
    </xf>
    <xf numFmtId="0" fontId="9" fillId="0" borderId="22" xfId="0" applyFont="1" applyBorder="1" applyAlignment="1">
      <alignment/>
    </xf>
    <xf numFmtId="174" fontId="9" fillId="0" borderId="45" xfId="100" applyNumberFormat="1" applyFont="1" applyFill="1" applyBorder="1">
      <alignment/>
      <protection/>
    </xf>
    <xf numFmtId="175" fontId="9" fillId="0" borderId="0" xfId="100" applyNumberFormat="1" applyFont="1" applyFill="1" applyBorder="1">
      <alignment/>
      <protection/>
    </xf>
    <xf numFmtId="174" fontId="9" fillId="0" borderId="23" xfId="100" applyNumberFormat="1" applyFont="1" applyFill="1" applyBorder="1">
      <alignment/>
      <protection/>
    </xf>
    <xf numFmtId="175" fontId="9" fillId="0" borderId="24" xfId="100" applyNumberFormat="1" applyFont="1" applyFill="1" applyBorder="1">
      <alignment/>
      <protection/>
    </xf>
    <xf numFmtId="174" fontId="9" fillId="0" borderId="46" xfId="100" applyNumberFormat="1" applyFont="1" applyFill="1" applyBorder="1">
      <alignment/>
      <protection/>
    </xf>
    <xf numFmtId="175" fontId="9" fillId="0" borderId="46" xfId="100" applyNumberFormat="1" applyFont="1" applyFill="1" applyBorder="1">
      <alignment/>
      <protection/>
    </xf>
    <xf numFmtId="175" fontId="9" fillId="0" borderId="23" xfId="100" applyNumberFormat="1" applyFont="1" applyFill="1" applyBorder="1">
      <alignment/>
      <protection/>
    </xf>
    <xf numFmtId="175" fontId="9" fillId="0" borderId="26" xfId="100" applyNumberFormat="1" applyFont="1" applyFill="1" applyBorder="1">
      <alignment/>
      <protection/>
    </xf>
    <xf numFmtId="175" fontId="11" fillId="0" borderId="34" xfId="100" applyNumberFormat="1" applyFont="1" applyFill="1" applyBorder="1" applyAlignment="1">
      <alignment vertical="center"/>
      <protection/>
    </xf>
    <xf numFmtId="175" fontId="11" fillId="0" borderId="26" xfId="100" applyNumberFormat="1" applyFont="1" applyFill="1" applyBorder="1" applyAlignment="1">
      <alignment vertical="center"/>
      <protection/>
    </xf>
    <xf numFmtId="174" fontId="9" fillId="0" borderId="24" xfId="100" applyNumberFormat="1" applyFont="1" applyFill="1" applyBorder="1">
      <alignment/>
      <protection/>
    </xf>
    <xf numFmtId="175" fontId="9" fillId="0" borderId="46" xfId="100" applyNumberFormat="1" applyFont="1" applyFill="1" applyBorder="1" applyAlignment="1">
      <alignment horizontal="center"/>
      <protection/>
    </xf>
    <xf numFmtId="0" fontId="0" fillId="0" borderId="23" xfId="0" applyFont="1" applyBorder="1" applyAlignment="1">
      <alignment/>
    </xf>
    <xf numFmtId="0" fontId="0" fillId="0" borderId="26" xfId="0" applyFont="1" applyBorder="1" applyAlignment="1">
      <alignment/>
    </xf>
    <xf numFmtId="0" fontId="9" fillId="0" borderId="56" xfId="0" applyFont="1" applyBorder="1" applyAlignment="1">
      <alignment/>
    </xf>
    <xf numFmtId="174" fontId="9" fillId="0" borderId="47" xfId="100" applyNumberFormat="1" applyFont="1" applyFill="1" applyBorder="1">
      <alignment/>
      <protection/>
    </xf>
    <xf numFmtId="175" fontId="9" fillId="0" borderId="39" xfId="100" applyNumberFormat="1" applyFont="1" applyFill="1" applyBorder="1">
      <alignment/>
      <protection/>
    </xf>
    <xf numFmtId="174" fontId="9" fillId="0" borderId="46" xfId="100" applyNumberFormat="1" applyFont="1" applyFill="1" applyBorder="1" applyAlignment="1">
      <alignment horizontal="center"/>
      <protection/>
    </xf>
    <xf numFmtId="174" fontId="9" fillId="0" borderId="46" xfId="100" applyNumberFormat="1" applyFont="1" applyFill="1" applyBorder="1" applyAlignment="1">
      <alignment/>
      <protection/>
    </xf>
    <xf numFmtId="0" fontId="10" fillId="0" borderId="27" xfId="0" applyFont="1" applyBorder="1" applyAlignment="1">
      <alignment horizontal="center" vertical="center"/>
    </xf>
    <xf numFmtId="174" fontId="11" fillId="0" borderId="78" xfId="100" applyNumberFormat="1" applyFont="1" applyFill="1" applyBorder="1" applyAlignment="1">
      <alignment vertical="center"/>
      <protection/>
    </xf>
    <xf numFmtId="175" fontId="11" fillId="0" borderId="28" xfId="100" applyNumberFormat="1" applyFont="1" applyFill="1" applyBorder="1" applyAlignment="1">
      <alignment vertical="center"/>
      <protection/>
    </xf>
    <xf numFmtId="174" fontId="11" fillId="0" borderId="28" xfId="100" applyNumberFormat="1" applyFont="1" applyFill="1" applyBorder="1" applyAlignment="1">
      <alignment vertical="center"/>
      <protection/>
    </xf>
    <xf numFmtId="175" fontId="11" fillId="0" borderId="78" xfId="100" applyNumberFormat="1" applyFont="1" applyFill="1" applyBorder="1" applyAlignment="1">
      <alignment vertical="center"/>
      <protection/>
    </xf>
    <xf numFmtId="174" fontId="11" fillId="0" borderId="79" xfId="100" applyNumberFormat="1" applyFont="1" applyFill="1" applyBorder="1" applyAlignment="1">
      <alignment vertical="center"/>
      <protection/>
    </xf>
    <xf numFmtId="175" fontId="11" fillId="0" borderId="79" xfId="100" applyNumberFormat="1" applyFont="1" applyFill="1" applyBorder="1" applyAlignment="1">
      <alignment vertical="center"/>
      <protection/>
    </xf>
    <xf numFmtId="175" fontId="11" fillId="0" borderId="29" xfId="100" applyNumberFormat="1" applyFont="1" applyFill="1" applyBorder="1" applyAlignment="1">
      <alignment vertical="center"/>
      <protection/>
    </xf>
    <xf numFmtId="174" fontId="9" fillId="0" borderId="24" xfId="101" applyNumberFormat="1" applyFont="1" applyFill="1" applyBorder="1">
      <alignment/>
      <protection/>
    </xf>
    <xf numFmtId="175" fontId="9" fillId="0" borderId="0" xfId="101" applyNumberFormat="1" applyFont="1" applyFill="1" applyBorder="1">
      <alignment/>
      <protection/>
    </xf>
    <xf numFmtId="174" fontId="9" fillId="0" borderId="32" xfId="101" applyNumberFormat="1" applyFont="1" applyFill="1" applyBorder="1">
      <alignment/>
      <protection/>
    </xf>
    <xf numFmtId="175" fontId="9" fillId="0" borderId="24" xfId="101" applyNumberFormat="1" applyFont="1" applyFill="1" applyBorder="1">
      <alignment/>
      <protection/>
    </xf>
    <xf numFmtId="174" fontId="9" fillId="0" borderId="46" xfId="101" applyNumberFormat="1" applyFont="1" applyFill="1" applyBorder="1">
      <alignment/>
      <protection/>
    </xf>
    <xf numFmtId="175" fontId="9" fillId="0" borderId="46" xfId="101" applyNumberFormat="1" applyFont="1" applyFill="1" applyBorder="1">
      <alignment/>
      <protection/>
    </xf>
    <xf numFmtId="175" fontId="9" fillId="0" borderId="26" xfId="101" applyNumberFormat="1" applyFont="1" applyFill="1" applyBorder="1">
      <alignment/>
      <protection/>
    </xf>
    <xf numFmtId="174" fontId="9" fillId="0" borderId="23" xfId="0" applyNumberFormat="1" applyFont="1" applyFill="1" applyBorder="1" applyAlignment="1">
      <alignment/>
    </xf>
    <xf numFmtId="176" fontId="9" fillId="0" borderId="26" xfId="0" applyNumberFormat="1" applyFont="1" applyFill="1" applyBorder="1" applyAlignment="1">
      <alignment/>
    </xf>
    <xf numFmtId="174" fontId="9" fillId="0" borderId="23" xfId="101" applyNumberFormat="1" applyFont="1" applyFill="1" applyBorder="1">
      <alignment/>
      <protection/>
    </xf>
    <xf numFmtId="175" fontId="9" fillId="0" borderId="26" xfId="0" applyNumberFormat="1" applyFont="1" applyFill="1" applyBorder="1" applyAlignment="1">
      <alignment/>
    </xf>
    <xf numFmtId="174" fontId="9" fillId="0" borderId="24" xfId="101" applyNumberFormat="1" applyFont="1" applyFill="1" applyBorder="1" applyAlignment="1">
      <alignment horizontal="right"/>
      <protection/>
    </xf>
    <xf numFmtId="174" fontId="9" fillId="0" borderId="24" xfId="101" applyNumberFormat="1" applyFont="1" applyBorder="1">
      <alignment/>
      <protection/>
    </xf>
    <xf numFmtId="174" fontId="9" fillId="0" borderId="23" xfId="101" applyNumberFormat="1" applyFont="1" applyBorder="1">
      <alignment/>
      <protection/>
    </xf>
    <xf numFmtId="175" fontId="9" fillId="0" borderId="23" xfId="0" applyNumberFormat="1" applyFont="1" applyFill="1" applyBorder="1" applyAlignment="1">
      <alignment/>
    </xf>
    <xf numFmtId="174" fontId="9" fillId="0" borderId="23" xfId="101" applyNumberFormat="1" applyFont="1" applyFill="1" applyBorder="1" applyAlignment="1">
      <alignment horizontal="right"/>
      <protection/>
    </xf>
    <xf numFmtId="174" fontId="9" fillId="0" borderId="24" xfId="101" applyNumberFormat="1" applyFont="1" applyFill="1" applyBorder="1" applyAlignment="1">
      <alignment horizontal="center"/>
      <protection/>
    </xf>
    <xf numFmtId="174" fontId="9" fillId="0" borderId="23" xfId="101" applyNumberFormat="1" applyFont="1" applyFill="1" applyBorder="1" applyAlignment="1">
      <alignment horizontal="center"/>
      <protection/>
    </xf>
    <xf numFmtId="175" fontId="9" fillId="0" borderId="39" xfId="101" applyNumberFormat="1" applyFont="1" applyFill="1" applyBorder="1">
      <alignment/>
      <protection/>
    </xf>
    <xf numFmtId="174" fontId="9" fillId="0" borderId="46" xfId="101" applyNumberFormat="1" applyFont="1" applyFill="1" applyBorder="1" applyAlignment="1">
      <alignment/>
      <protection/>
    </xf>
    <xf numFmtId="175" fontId="9" fillId="0" borderId="46" xfId="101" applyNumberFormat="1" applyFont="1" applyFill="1" applyBorder="1" applyAlignment="1">
      <alignment horizontal="center"/>
      <protection/>
    </xf>
    <xf numFmtId="174" fontId="9" fillId="0" borderId="19" xfId="101" applyNumberFormat="1" applyFont="1" applyFill="1" applyBorder="1">
      <alignment/>
      <protection/>
    </xf>
    <xf numFmtId="175" fontId="9" fillId="0" borderId="46" xfId="101" applyNumberFormat="1" applyFont="1" applyFill="1" applyBorder="1" applyAlignment="1">
      <alignment/>
      <protection/>
    </xf>
    <xf numFmtId="175" fontId="9" fillId="0" borderId="19" xfId="0" applyNumberFormat="1" applyFont="1" applyFill="1" applyBorder="1" applyAlignment="1">
      <alignment/>
    </xf>
    <xf numFmtId="175" fontId="9" fillId="0" borderId="40" xfId="0" applyNumberFormat="1" applyFont="1" applyFill="1" applyBorder="1" applyAlignment="1">
      <alignment/>
    </xf>
    <xf numFmtId="174" fontId="10" fillId="0" borderId="78" xfId="101" applyNumberFormat="1" applyFont="1" applyFill="1" applyBorder="1" applyAlignment="1">
      <alignment horizontal="center" vertical="center"/>
      <protection/>
    </xf>
    <xf numFmtId="175" fontId="11" fillId="0" borderId="28" xfId="101" applyNumberFormat="1" applyFont="1" applyFill="1" applyBorder="1" applyAlignment="1">
      <alignment vertical="center"/>
      <protection/>
    </xf>
    <xf numFmtId="174" fontId="10" fillId="0" borderId="28" xfId="101" applyNumberFormat="1" applyFont="1" applyFill="1" applyBorder="1" applyAlignment="1">
      <alignment horizontal="center" vertical="center"/>
      <protection/>
    </xf>
    <xf numFmtId="175" fontId="11" fillId="0" borderId="78" xfId="101" applyNumberFormat="1" applyFont="1" applyFill="1" applyBorder="1" applyAlignment="1">
      <alignment vertical="center"/>
      <protection/>
    </xf>
    <xf numFmtId="174" fontId="11" fillId="0" borderId="79" xfId="101" applyNumberFormat="1" applyFont="1" applyFill="1" applyBorder="1" applyAlignment="1">
      <alignment/>
      <protection/>
    </xf>
    <xf numFmtId="175" fontId="11" fillId="0" borderId="79" xfId="101" applyNumberFormat="1" applyFont="1" applyFill="1" applyBorder="1" applyAlignment="1">
      <alignment/>
      <protection/>
    </xf>
    <xf numFmtId="175" fontId="11" fillId="0" borderId="79" xfId="101" applyNumberFormat="1" applyFont="1" applyFill="1" applyBorder="1" applyAlignment="1">
      <alignment vertical="center"/>
      <protection/>
    </xf>
    <xf numFmtId="175" fontId="11" fillId="0" borderId="29" xfId="101" applyNumberFormat="1" applyFont="1" applyFill="1" applyBorder="1" applyAlignment="1">
      <alignment vertical="center"/>
      <protection/>
    </xf>
    <xf numFmtId="174" fontId="11" fillId="0" borderId="79" xfId="101" applyNumberFormat="1" applyFont="1" applyFill="1" applyBorder="1" applyAlignment="1">
      <alignment vertical="center"/>
      <protection/>
    </xf>
    <xf numFmtId="174" fontId="11" fillId="0" borderId="50" xfId="0" applyNumberFormat="1" applyFont="1" applyFill="1" applyBorder="1" applyAlignment="1">
      <alignment vertical="center"/>
    </xf>
    <xf numFmtId="175" fontId="11" fillId="0" borderId="68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43" fontId="9" fillId="0" borderId="0" xfId="0" applyNumberFormat="1" applyFont="1" applyAlignment="1">
      <alignment/>
    </xf>
    <xf numFmtId="0" fontId="1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6" fillId="0" borderId="0" xfId="0" applyFont="1" applyFill="1" applyAlignment="1" applyProtection="1">
      <alignment horizontal="center" vertical="center"/>
      <protection/>
    </xf>
    <xf numFmtId="0" fontId="10" fillId="33" borderId="75" xfId="0" applyFont="1" applyFill="1" applyBorder="1" applyAlignment="1">
      <alignment horizontal="center" vertical="center"/>
    </xf>
    <xf numFmtId="39" fontId="10" fillId="33" borderId="30" xfId="0" applyNumberFormat="1" applyFont="1" applyFill="1" applyBorder="1" applyAlignment="1" quotePrefix="1">
      <alignment horizontal="center"/>
    </xf>
    <xf numFmtId="39" fontId="10" fillId="33" borderId="80" xfId="0" applyNumberFormat="1" applyFont="1" applyFill="1" applyBorder="1" applyAlignment="1" quotePrefix="1">
      <alignment horizontal="center"/>
    </xf>
    <xf numFmtId="39" fontId="10" fillId="33" borderId="21" xfId="0" applyNumberFormat="1" applyFont="1" applyFill="1" applyBorder="1" applyAlignment="1">
      <alignment horizontal="center"/>
    </xf>
    <xf numFmtId="174" fontId="9" fillId="0" borderId="46" xfId="102" applyNumberFormat="1" applyFont="1" applyFill="1" applyBorder="1">
      <alignment/>
      <protection/>
    </xf>
    <xf numFmtId="174" fontId="9" fillId="0" borderId="23" xfId="102" applyNumberFormat="1" applyFont="1" applyFill="1" applyBorder="1">
      <alignment/>
      <protection/>
    </xf>
    <xf numFmtId="174" fontId="9" fillId="0" borderId="0" xfId="102" applyNumberFormat="1" applyFont="1" applyFill="1" applyBorder="1">
      <alignment/>
      <protection/>
    </xf>
    <xf numFmtId="0" fontId="9" fillId="0" borderId="56" xfId="0" applyFont="1" applyFill="1" applyBorder="1" applyAlignment="1">
      <alignment/>
    </xf>
    <xf numFmtId="174" fontId="9" fillId="0" borderId="19" xfId="102" applyNumberFormat="1" applyFont="1" applyFill="1" applyBorder="1">
      <alignment/>
      <protection/>
    </xf>
    <xf numFmtId="174" fontId="9" fillId="0" borderId="38" xfId="102" applyNumberFormat="1" applyFont="1" applyFill="1" applyBorder="1">
      <alignment/>
      <protection/>
    </xf>
    <xf numFmtId="0" fontId="0" fillId="0" borderId="26" xfId="0" applyFont="1" applyFill="1" applyBorder="1" applyAlignment="1">
      <alignment/>
    </xf>
    <xf numFmtId="0" fontId="10" fillId="0" borderId="57" xfId="0" applyFont="1" applyFill="1" applyBorder="1" applyAlignment="1">
      <alignment horizontal="center" vertical="center"/>
    </xf>
    <xf numFmtId="174" fontId="10" fillId="0" borderId="28" xfId="102" applyNumberFormat="1" applyFont="1" applyFill="1" applyBorder="1" applyAlignment="1">
      <alignment vertical="center"/>
      <protection/>
    </xf>
    <xf numFmtId="174" fontId="10" fillId="0" borderId="79" xfId="102" applyNumberFormat="1" applyFont="1" applyFill="1" applyBorder="1" applyAlignment="1">
      <alignment vertical="center"/>
      <protection/>
    </xf>
    <xf numFmtId="174" fontId="10" fillId="0" borderId="53" xfId="102" applyNumberFormat="1" applyFont="1" applyFill="1" applyBorder="1" applyAlignment="1">
      <alignment vertical="center"/>
      <protection/>
    </xf>
    <xf numFmtId="174" fontId="10" fillId="0" borderId="29" xfId="102" applyNumberFormat="1" applyFont="1" applyFill="1" applyBorder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22" fillId="0" borderId="0" xfId="0" applyFont="1" applyFill="1" applyAlignment="1">
      <alignment horizontal="right"/>
    </xf>
    <xf numFmtId="39" fontId="10" fillId="33" borderId="81" xfId="0" applyNumberFormat="1" applyFont="1" applyFill="1" applyBorder="1" applyAlignment="1" quotePrefix="1">
      <alignment horizontal="center"/>
    </xf>
    <xf numFmtId="0" fontId="10" fillId="33" borderId="21" xfId="0" applyFont="1" applyFill="1" applyBorder="1" applyAlignment="1">
      <alignment horizontal="center"/>
    </xf>
    <xf numFmtId="175" fontId="10" fillId="0" borderId="29" xfId="0" applyNumberFormat="1" applyFont="1" applyFill="1" applyBorder="1" applyAlignment="1">
      <alignment vertical="center"/>
    </xf>
    <xf numFmtId="0" fontId="31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center" vertical="center"/>
      <protection/>
    </xf>
    <xf numFmtId="0" fontId="11" fillId="0" borderId="0" xfId="0" applyFont="1" applyAlignment="1">
      <alignment horizontal="center" vertical="center"/>
    </xf>
    <xf numFmtId="0" fontId="10" fillId="35" borderId="37" xfId="0" applyFont="1" applyFill="1" applyBorder="1" applyAlignment="1" applyProtection="1">
      <alignment horizontal="center" vertical="center"/>
      <protection/>
    </xf>
    <xf numFmtId="0" fontId="10" fillId="35" borderId="20" xfId="0" applyFont="1" applyFill="1" applyBorder="1" applyAlignment="1" applyProtection="1">
      <alignment horizontal="center" vertical="center"/>
      <protection/>
    </xf>
    <xf numFmtId="0" fontId="10" fillId="35" borderId="36" xfId="0" applyFont="1" applyFill="1" applyBorder="1" applyAlignment="1" applyProtection="1">
      <alignment horizontal="center" vertical="center"/>
      <protection/>
    </xf>
    <xf numFmtId="0" fontId="10" fillId="35" borderId="21" xfId="0" applyFont="1" applyFill="1" applyBorder="1" applyAlignment="1" applyProtection="1" quotePrefix="1">
      <alignment horizontal="center" vertical="center"/>
      <protection/>
    </xf>
    <xf numFmtId="0" fontId="11" fillId="35" borderId="21" xfId="0" applyFont="1" applyFill="1" applyBorder="1" applyAlignment="1" quotePrefix="1">
      <alignment horizontal="center" vertical="center"/>
    </xf>
    <xf numFmtId="0" fontId="9" fillId="0" borderId="66" xfId="0" applyFont="1" applyBorder="1" applyAlignment="1" applyProtection="1">
      <alignment horizontal="left" vertical="center"/>
      <protection/>
    </xf>
    <xf numFmtId="2" fontId="9" fillId="0" borderId="45" xfId="103" applyNumberFormat="1" applyFont="1" applyBorder="1" applyAlignment="1" applyProtection="1">
      <alignment horizontal="center" vertical="center"/>
      <protection/>
    </xf>
    <xf numFmtId="2" fontId="9" fillId="0" borderId="31" xfId="103" applyNumberFormat="1" applyFont="1" applyBorder="1" applyAlignment="1" applyProtection="1" quotePrefix="1">
      <alignment horizontal="center" vertical="center"/>
      <protection/>
    </xf>
    <xf numFmtId="177" fontId="9" fillId="0" borderId="34" xfId="103" applyNumberFormat="1" applyFont="1" applyBorder="1" applyAlignment="1" applyProtection="1" quotePrefix="1">
      <alignment horizontal="center" vertical="center"/>
      <protection/>
    </xf>
    <xf numFmtId="0" fontId="9" fillId="0" borderId="45" xfId="103" applyFont="1" applyBorder="1" applyAlignment="1" applyProtection="1" quotePrefix="1">
      <alignment horizontal="center" vertical="center"/>
      <protection/>
    </xf>
    <xf numFmtId="0" fontId="9" fillId="0" borderId="32" xfId="103" applyFont="1" applyBorder="1" applyAlignment="1" applyProtection="1" quotePrefix="1">
      <alignment horizontal="center" vertical="center"/>
      <protection/>
    </xf>
    <xf numFmtId="0" fontId="9" fillId="0" borderId="0" xfId="103" applyFont="1" applyBorder="1" applyAlignment="1" applyProtection="1" quotePrefix="1">
      <alignment horizontal="center" vertical="center"/>
      <protection/>
    </xf>
    <xf numFmtId="0" fontId="14" fillId="0" borderId="26" xfId="0" applyFont="1" applyFill="1" applyBorder="1" applyAlignment="1">
      <alignment horizontal="center" vertical="center"/>
    </xf>
    <xf numFmtId="0" fontId="9" fillId="0" borderId="22" xfId="0" applyFont="1" applyBorder="1" applyAlignment="1" applyProtection="1">
      <alignment horizontal="left" vertical="center"/>
      <protection/>
    </xf>
    <xf numFmtId="2" fontId="9" fillId="0" borderId="24" xfId="103" applyNumberFormat="1" applyFont="1" applyBorder="1" applyAlignment="1" applyProtection="1">
      <alignment horizontal="center" vertical="center"/>
      <protection/>
    </xf>
    <xf numFmtId="2" fontId="9" fillId="0" borderId="46" xfId="103" applyNumberFormat="1" applyFont="1" applyBorder="1" applyAlignment="1" applyProtection="1">
      <alignment horizontal="center" vertical="center"/>
      <protection/>
    </xf>
    <xf numFmtId="2" fontId="9" fillId="0" borderId="26" xfId="103" applyNumberFormat="1" applyFont="1" applyBorder="1" applyAlignment="1" applyProtection="1">
      <alignment horizontal="center" vertical="center"/>
      <protection/>
    </xf>
    <xf numFmtId="0" fontId="9" fillId="0" borderId="24" xfId="103" applyFont="1" applyBorder="1" applyAlignment="1" applyProtection="1">
      <alignment horizontal="center" vertical="center"/>
      <protection/>
    </xf>
    <xf numFmtId="2" fontId="9" fillId="0" borderId="23" xfId="103" applyNumberFormat="1" applyFont="1" applyBorder="1" applyAlignment="1" applyProtection="1">
      <alignment horizontal="center" vertical="center"/>
      <protection/>
    </xf>
    <xf numFmtId="2" fontId="9" fillId="0" borderId="0" xfId="103" applyNumberFormat="1" applyFont="1" applyBorder="1" applyAlignment="1" applyProtection="1">
      <alignment horizontal="center" vertical="center"/>
      <protection/>
    </xf>
    <xf numFmtId="0" fontId="9" fillId="0" borderId="23" xfId="103" applyFont="1" applyBorder="1" applyAlignment="1" applyProtection="1">
      <alignment horizontal="center" vertical="center"/>
      <protection/>
    </xf>
    <xf numFmtId="0" fontId="9" fillId="0" borderId="46" xfId="103" applyFont="1" applyBorder="1" applyAlignment="1" applyProtection="1">
      <alignment horizontal="center" vertical="center"/>
      <protection/>
    </xf>
    <xf numFmtId="2" fontId="9" fillId="0" borderId="46" xfId="103" applyNumberFormat="1" applyFont="1" applyBorder="1" applyAlignment="1" applyProtection="1" quotePrefix="1">
      <alignment horizontal="center" vertical="center"/>
      <protection/>
    </xf>
    <xf numFmtId="0" fontId="9" fillId="0" borderId="26" xfId="103" applyFont="1" applyBorder="1" applyAlignment="1" applyProtection="1" quotePrefix="1">
      <alignment horizontal="center" vertical="center"/>
      <protection/>
    </xf>
    <xf numFmtId="0" fontId="9" fillId="0" borderId="24" xfId="103" applyFont="1" applyBorder="1" applyAlignment="1" applyProtection="1" quotePrefix="1">
      <alignment horizontal="center" vertical="center"/>
      <protection/>
    </xf>
    <xf numFmtId="0" fontId="9" fillId="0" borderId="46" xfId="103" applyFont="1" applyBorder="1" applyAlignment="1" applyProtection="1" quotePrefix="1">
      <alignment horizontal="center" vertical="center"/>
      <protection/>
    </xf>
    <xf numFmtId="2" fontId="9" fillId="0" borderId="26" xfId="103" applyNumberFormat="1" applyFont="1" applyBorder="1" applyAlignment="1" applyProtection="1" quotePrefix="1">
      <alignment horizontal="center" vertical="center"/>
      <protection/>
    </xf>
    <xf numFmtId="0" fontId="9" fillId="0" borderId="56" xfId="0" applyFont="1" applyBorder="1" applyAlignment="1" applyProtection="1">
      <alignment horizontal="left" vertical="center"/>
      <protection/>
    </xf>
    <xf numFmtId="2" fontId="9" fillId="0" borderId="47" xfId="103" applyNumberFormat="1" applyFont="1" applyBorder="1" applyAlignment="1" applyProtection="1">
      <alignment horizontal="center" vertical="center"/>
      <protection/>
    </xf>
    <xf numFmtId="2" fontId="9" fillId="0" borderId="38" xfId="103" applyNumberFormat="1" applyFont="1" applyBorder="1" applyAlignment="1" applyProtection="1">
      <alignment horizontal="center" vertical="center"/>
      <protection/>
    </xf>
    <xf numFmtId="0" fontId="9" fillId="0" borderId="40" xfId="103" applyFont="1" applyBorder="1" applyAlignment="1" applyProtection="1">
      <alignment horizontal="center" vertical="center"/>
      <protection/>
    </xf>
    <xf numFmtId="0" fontId="9" fillId="0" borderId="47" xfId="103" applyFont="1" applyBorder="1" applyAlignment="1" applyProtection="1">
      <alignment horizontal="center" vertical="center"/>
      <protection/>
    </xf>
    <xf numFmtId="0" fontId="9" fillId="0" borderId="19" xfId="103" applyFont="1" applyBorder="1" applyAlignment="1" applyProtection="1">
      <alignment horizontal="center" vertical="center"/>
      <protection/>
    </xf>
    <xf numFmtId="0" fontId="9" fillId="0" borderId="38" xfId="103" applyFont="1" applyBorder="1" applyAlignment="1" applyProtection="1">
      <alignment horizontal="center" vertical="center"/>
      <protection/>
    </xf>
    <xf numFmtId="0" fontId="11" fillId="0" borderId="57" xfId="0" applyFont="1" applyFill="1" applyBorder="1" applyAlignment="1">
      <alignment horizontal="center" vertical="center"/>
    </xf>
    <xf numFmtId="2" fontId="11" fillId="0" borderId="78" xfId="103" applyNumberFormat="1" applyFont="1" applyBorder="1" applyAlignment="1">
      <alignment horizontal="center" vertical="center"/>
      <protection/>
    </xf>
    <xf numFmtId="0" fontId="11" fillId="0" borderId="78" xfId="103" applyFont="1" applyBorder="1" applyAlignment="1">
      <alignment horizontal="center" vertical="center"/>
      <protection/>
    </xf>
    <xf numFmtId="2" fontId="11" fillId="0" borderId="79" xfId="103" applyNumberFormat="1" applyFont="1" applyBorder="1" applyAlignment="1">
      <alignment horizontal="center" vertical="center"/>
      <protection/>
    </xf>
    <xf numFmtId="0" fontId="11" fillId="0" borderId="29" xfId="103" applyFont="1" applyBorder="1" applyAlignment="1">
      <alignment horizontal="center" vertical="center"/>
      <protection/>
    </xf>
    <xf numFmtId="0" fontId="14" fillId="0" borderId="29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9" fillId="0" borderId="0" xfId="0" applyFont="1" applyBorder="1" applyAlignment="1" applyProtection="1" quotePrefix="1">
      <alignment horizontal="center" vertical="center"/>
      <protection/>
    </xf>
    <xf numFmtId="2" fontId="6" fillId="0" borderId="0" xfId="0" applyNumberFormat="1" applyFont="1" applyFill="1" applyBorder="1" applyAlignment="1">
      <alignment/>
    </xf>
    <xf numFmtId="0" fontId="9" fillId="0" borderId="0" xfId="0" applyFont="1" applyBorder="1" applyAlignment="1" applyProtection="1">
      <alignment horizontal="center" vertical="center"/>
      <protection/>
    </xf>
    <xf numFmtId="2" fontId="3" fillId="0" borderId="0" xfId="0" applyNumberFormat="1" applyFont="1" applyFill="1" applyBorder="1" applyAlignment="1">
      <alignment/>
    </xf>
    <xf numFmtId="2" fontId="34" fillId="0" borderId="0" xfId="0" applyNumberFormat="1" applyFont="1" applyBorder="1" applyAlignment="1">
      <alignment horizontal="right" vertical="center"/>
    </xf>
    <xf numFmtId="2" fontId="3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Fill="1" applyAlignment="1">
      <alignment horizontal="right"/>
    </xf>
    <xf numFmtId="0" fontId="10" fillId="33" borderId="42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38" xfId="0" applyFont="1" applyFill="1" applyBorder="1" applyAlignment="1">
      <alignment horizontal="center" vertical="center" wrapText="1"/>
    </xf>
    <xf numFmtId="0" fontId="10" fillId="33" borderId="48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/>
    </xf>
    <xf numFmtId="0" fontId="0" fillId="0" borderId="23" xfId="0" applyFont="1" applyFill="1" applyBorder="1" applyAlignment="1" quotePrefix="1">
      <alignment horizontal="center"/>
    </xf>
    <xf numFmtId="0" fontId="0" fillId="0" borderId="46" xfId="0" applyFont="1" applyFill="1" applyBorder="1" applyAlignment="1">
      <alignment/>
    </xf>
    <xf numFmtId="43" fontId="0" fillId="0" borderId="0" xfId="0" applyNumberFormat="1" applyAlignment="1">
      <alignment/>
    </xf>
    <xf numFmtId="0" fontId="0" fillId="0" borderId="19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11" fillId="0" borderId="57" xfId="0" applyFont="1" applyBorder="1" applyAlignment="1" applyProtection="1">
      <alignment horizontal="left" vertical="center"/>
      <protection/>
    </xf>
    <xf numFmtId="0" fontId="0" fillId="0" borderId="50" xfId="0" applyFont="1" applyFill="1" applyBorder="1" applyAlignment="1">
      <alignment vertical="center"/>
    </xf>
    <xf numFmtId="0" fontId="0" fillId="0" borderId="50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0" fontId="0" fillId="0" borderId="68" xfId="0" applyFont="1" applyFill="1" applyBorder="1" applyAlignment="1">
      <alignment/>
    </xf>
    <xf numFmtId="0" fontId="10" fillId="33" borderId="20" xfId="0" applyFont="1" applyFill="1" applyBorder="1" applyAlignment="1">
      <alignment/>
    </xf>
    <xf numFmtId="0" fontId="10" fillId="33" borderId="47" xfId="0" applyFont="1" applyFill="1" applyBorder="1" applyAlignment="1">
      <alignment/>
    </xf>
    <xf numFmtId="0" fontId="10" fillId="33" borderId="19" xfId="0" applyFont="1" applyFill="1" applyBorder="1" applyAlignment="1">
      <alignment/>
    </xf>
    <xf numFmtId="0" fontId="10" fillId="33" borderId="48" xfId="0" applyFont="1" applyFill="1" applyBorder="1" applyAlignment="1">
      <alignment/>
    </xf>
    <xf numFmtId="0" fontId="10" fillId="33" borderId="39" xfId="0" applyFont="1" applyFill="1" applyBorder="1" applyAlignment="1">
      <alignment/>
    </xf>
    <xf numFmtId="0" fontId="10" fillId="36" borderId="20" xfId="0" applyFont="1" applyFill="1" applyBorder="1" applyAlignment="1">
      <alignment/>
    </xf>
    <xf numFmtId="0" fontId="10" fillId="36" borderId="48" xfId="0" applyFont="1" applyFill="1" applyBorder="1" applyAlignment="1">
      <alignment/>
    </xf>
    <xf numFmtId="174" fontId="9" fillId="0" borderId="23" xfId="104" applyNumberFormat="1" applyFont="1" applyFill="1" applyBorder="1">
      <alignment/>
      <protection/>
    </xf>
    <xf numFmtId="175" fontId="9" fillId="0" borderId="23" xfId="104" applyNumberFormat="1" applyFont="1" applyFill="1" applyBorder="1">
      <alignment/>
      <protection/>
    </xf>
    <xf numFmtId="175" fontId="9" fillId="0" borderId="26" xfId="104" applyNumberFormat="1" applyFont="1" applyFill="1" applyBorder="1">
      <alignment/>
      <protection/>
    </xf>
    <xf numFmtId="174" fontId="9" fillId="0" borderId="23" xfId="104" applyNumberFormat="1" applyFont="1" applyFill="1" applyBorder="1" applyAlignment="1">
      <alignment/>
      <protection/>
    </xf>
    <xf numFmtId="175" fontId="9" fillId="0" borderId="46" xfId="104" applyNumberFormat="1" applyFont="1" applyFill="1" applyBorder="1">
      <alignment/>
      <protection/>
    </xf>
    <xf numFmtId="174" fontId="9" fillId="0" borderId="23" xfId="44" applyNumberFormat="1" applyFont="1" applyBorder="1" applyAlignment="1">
      <alignment/>
    </xf>
    <xf numFmtId="175" fontId="9" fillId="0" borderId="26" xfId="0" applyNumberFormat="1" applyFont="1" applyBorder="1" applyAlignment="1">
      <alignment/>
    </xf>
    <xf numFmtId="174" fontId="9" fillId="0" borderId="23" xfId="73" applyNumberFormat="1" applyFont="1" applyBorder="1" applyAlignment="1">
      <alignment/>
    </xf>
    <xf numFmtId="174" fontId="9" fillId="0" borderId="23" xfId="73" applyNumberFormat="1" applyFont="1" applyBorder="1" applyAlignment="1">
      <alignment/>
    </xf>
    <xf numFmtId="174" fontId="9" fillId="0" borderId="23" xfId="0" applyNumberFormat="1" applyFont="1" applyBorder="1" applyAlignment="1">
      <alignment/>
    </xf>
    <xf numFmtId="174" fontId="9" fillId="0" borderId="23" xfId="104" applyNumberFormat="1" applyFont="1" applyBorder="1">
      <alignment/>
      <protection/>
    </xf>
    <xf numFmtId="175" fontId="9" fillId="0" borderId="0" xfId="104" applyNumberFormat="1" applyFont="1" applyBorder="1">
      <alignment/>
      <protection/>
    </xf>
    <xf numFmtId="174" fontId="9" fillId="0" borderId="26" xfId="104" applyNumberFormat="1" applyFont="1" applyFill="1" applyBorder="1">
      <alignment/>
      <protection/>
    </xf>
    <xf numFmtId="174" fontId="9" fillId="0" borderId="19" xfId="104" applyNumberFormat="1" applyFont="1" applyBorder="1">
      <alignment/>
      <protection/>
    </xf>
    <xf numFmtId="175" fontId="9" fillId="0" borderId="19" xfId="104" applyNumberFormat="1" applyFont="1" applyFill="1" applyBorder="1">
      <alignment/>
      <protection/>
    </xf>
    <xf numFmtId="174" fontId="9" fillId="0" borderId="19" xfId="104" applyNumberFormat="1" applyFont="1" applyFill="1" applyBorder="1">
      <alignment/>
      <protection/>
    </xf>
    <xf numFmtId="174" fontId="9" fillId="0" borderId="40" xfId="104" applyNumberFormat="1" applyFont="1" applyFill="1" applyBorder="1">
      <alignment/>
      <protection/>
    </xf>
    <xf numFmtId="175" fontId="9" fillId="0" borderId="39" xfId="104" applyNumberFormat="1" applyFont="1" applyBorder="1">
      <alignment/>
      <protection/>
    </xf>
    <xf numFmtId="174" fontId="9" fillId="0" borderId="26" xfId="0" applyNumberFormat="1" applyFont="1" applyBorder="1" applyAlignment="1">
      <alignment/>
    </xf>
    <xf numFmtId="0" fontId="10" fillId="0" borderId="57" xfId="0" applyFont="1" applyBorder="1" applyAlignment="1" applyProtection="1">
      <alignment horizontal="left" vertical="center"/>
      <protection/>
    </xf>
    <xf numFmtId="174" fontId="10" fillId="0" borderId="50" xfId="104" applyNumberFormat="1" applyFont="1" applyFill="1" applyBorder="1">
      <alignment/>
      <protection/>
    </xf>
    <xf numFmtId="175" fontId="10" fillId="0" borderId="52" xfId="104" applyNumberFormat="1" applyFont="1" applyBorder="1">
      <alignment/>
      <protection/>
    </xf>
    <xf numFmtId="168" fontId="10" fillId="0" borderId="50" xfId="44" applyNumberFormat="1" applyFont="1" applyBorder="1" applyAlignment="1">
      <alignment/>
    </xf>
    <xf numFmtId="43" fontId="10" fillId="0" borderId="29" xfId="44" applyFont="1" applyBorder="1" applyAlignment="1" quotePrefix="1">
      <alignment horizontal="center"/>
    </xf>
    <xf numFmtId="174" fontId="10" fillId="0" borderId="28" xfId="104" applyNumberFormat="1" applyFont="1" applyFill="1" applyBorder="1">
      <alignment/>
      <protection/>
    </xf>
    <xf numFmtId="2" fontId="10" fillId="0" borderId="51" xfId="104" applyNumberFormat="1" applyFont="1" applyBorder="1">
      <alignment/>
      <protection/>
    </xf>
    <xf numFmtId="168" fontId="10" fillId="0" borderId="28" xfId="44" applyNumberFormat="1" applyFont="1" applyBorder="1" applyAlignment="1">
      <alignment/>
    </xf>
    <xf numFmtId="0" fontId="0" fillId="0" borderId="0" xfId="0" applyFont="1" applyFill="1" applyAlignment="1">
      <alignment horizontal="center"/>
    </xf>
    <xf numFmtId="0" fontId="10" fillId="0" borderId="31" xfId="0" applyFont="1" applyFill="1" applyBorder="1" applyAlignment="1">
      <alignment/>
    </xf>
    <xf numFmtId="0" fontId="9" fillId="0" borderId="33" xfId="0" applyFont="1" applyFill="1" applyBorder="1" applyAlignment="1">
      <alignment/>
    </xf>
    <xf numFmtId="0" fontId="9" fillId="0" borderId="45" xfId="0" applyFont="1" applyFill="1" applyBorder="1" applyAlignment="1">
      <alignment/>
    </xf>
    <xf numFmtId="0" fontId="10" fillId="0" borderId="46" xfId="0" applyFont="1" applyFill="1" applyBorder="1" applyAlignment="1">
      <alignment/>
    </xf>
    <xf numFmtId="0" fontId="9" fillId="0" borderId="46" xfId="0" applyFont="1" applyFill="1" applyBorder="1" applyAlignment="1">
      <alignment/>
    </xf>
    <xf numFmtId="0" fontId="9" fillId="0" borderId="38" xfId="0" applyFont="1" applyFill="1" applyBorder="1" applyAlignment="1">
      <alignment/>
    </xf>
    <xf numFmtId="0" fontId="9" fillId="0" borderId="39" xfId="0" applyFont="1" applyFill="1" applyBorder="1" applyAlignment="1">
      <alignment/>
    </xf>
    <xf numFmtId="0" fontId="9" fillId="0" borderId="47" xfId="0" applyFont="1" applyFill="1" applyBorder="1" applyAlignment="1">
      <alignment/>
    </xf>
    <xf numFmtId="0" fontId="10" fillId="0" borderId="36" xfId="0" applyFont="1" applyFill="1" applyBorder="1" applyAlignment="1">
      <alignment/>
    </xf>
    <xf numFmtId="0" fontId="9" fillId="0" borderId="42" xfId="0" applyFont="1" applyFill="1" applyBorder="1" applyAlignment="1" quotePrefix="1">
      <alignment horizontal="left"/>
    </xf>
    <xf numFmtId="0" fontId="9" fillId="0" borderId="37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9" fillId="0" borderId="39" xfId="0" applyFont="1" applyFill="1" applyBorder="1" applyAlignment="1" quotePrefix="1">
      <alignment horizontal="left"/>
    </xf>
    <xf numFmtId="0" fontId="10" fillId="0" borderId="38" xfId="0" applyFont="1" applyFill="1" applyBorder="1" applyAlignment="1">
      <alignment/>
    </xf>
    <xf numFmtId="0" fontId="10" fillId="0" borderId="39" xfId="0" applyFont="1" applyFill="1" applyBorder="1" applyAlignment="1">
      <alignment horizontal="left"/>
    </xf>
    <xf numFmtId="0" fontId="10" fillId="0" borderId="47" xfId="0" applyFont="1" applyFill="1" applyBorder="1" applyAlignment="1">
      <alignment/>
    </xf>
    <xf numFmtId="0" fontId="35" fillId="0" borderId="0" xfId="0" applyFont="1" applyFill="1" applyAlignment="1">
      <alignment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Alignment="1" quotePrefix="1">
      <alignment horizontal="left"/>
    </xf>
    <xf numFmtId="0" fontId="10" fillId="33" borderId="55" xfId="0" applyNumberFormat="1" applyFont="1" applyFill="1" applyBorder="1" applyAlignment="1">
      <alignment horizontal="center"/>
    </xf>
    <xf numFmtId="0" fontId="10" fillId="33" borderId="55" xfId="0" applyFont="1" applyFill="1" applyBorder="1" applyAlignment="1">
      <alignment horizontal="center"/>
    </xf>
    <xf numFmtId="0" fontId="10" fillId="33" borderId="80" xfId="0" applyFont="1" applyFill="1" applyBorder="1" applyAlignment="1">
      <alignment horizontal="center"/>
    </xf>
    <xf numFmtId="0" fontId="10" fillId="33" borderId="19" xfId="0" applyFont="1" applyFill="1" applyBorder="1" applyAlignment="1">
      <alignment horizontal="center"/>
    </xf>
    <xf numFmtId="0" fontId="10" fillId="33" borderId="40" xfId="0" applyFont="1" applyFill="1" applyBorder="1" applyAlignment="1">
      <alignment horizontal="center"/>
    </xf>
    <xf numFmtId="0" fontId="10" fillId="0" borderId="22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9" fillId="0" borderId="23" xfId="0" applyFont="1" applyFill="1" applyBorder="1" applyAlignment="1">
      <alignment horizontal="center"/>
    </xf>
    <xf numFmtId="166" fontId="9" fillId="0" borderId="23" xfId="0" applyNumberFormat="1" applyFont="1" applyFill="1" applyBorder="1" applyAlignment="1">
      <alignment horizontal="center"/>
    </xf>
    <xf numFmtId="0" fontId="10" fillId="0" borderId="41" xfId="0" applyFont="1" applyFill="1" applyBorder="1" applyAlignment="1">
      <alignment/>
    </xf>
    <xf numFmtId="0" fontId="9" fillId="0" borderId="0" xfId="0" applyFont="1" applyFill="1" applyBorder="1" applyAlignment="1">
      <alignment horizontal="left" indent="2"/>
    </xf>
    <xf numFmtId="0" fontId="9" fillId="0" borderId="24" xfId="0" applyFont="1" applyFill="1" applyBorder="1" applyAlignment="1">
      <alignment horizontal="left" indent="2"/>
    </xf>
    <xf numFmtId="166" fontId="9" fillId="0" borderId="26" xfId="0" applyNumberFormat="1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41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166" fontId="9" fillId="0" borderId="47" xfId="0" applyNumberFormat="1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26" xfId="0" applyFont="1" applyFill="1" applyBorder="1" applyAlignment="1">
      <alignment horizontal="center"/>
    </xf>
    <xf numFmtId="166" fontId="9" fillId="33" borderId="23" xfId="0" applyNumberFormat="1" applyFont="1" applyFill="1" applyBorder="1" applyAlignment="1">
      <alignment horizontal="center"/>
    </xf>
    <xf numFmtId="166" fontId="20" fillId="0" borderId="23" xfId="0" applyNumberFormat="1" applyFont="1" applyFill="1" applyBorder="1" applyAlignment="1">
      <alignment horizontal="center"/>
    </xf>
    <xf numFmtId="166" fontId="20" fillId="0" borderId="26" xfId="0" applyNumberFormat="1" applyFont="1" applyFill="1" applyBorder="1" applyAlignment="1">
      <alignment horizontal="center"/>
    </xf>
    <xf numFmtId="0" fontId="9" fillId="0" borderId="82" xfId="0" applyFont="1" applyFill="1" applyBorder="1" applyAlignment="1">
      <alignment/>
    </xf>
    <xf numFmtId="166" fontId="9" fillId="0" borderId="19" xfId="0" applyNumberFormat="1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20" fillId="0" borderId="40" xfId="0" applyFont="1" applyFill="1" applyBorder="1" applyAlignment="1">
      <alignment horizontal="center"/>
    </xf>
    <xf numFmtId="2" fontId="9" fillId="0" borderId="23" xfId="0" applyNumberFormat="1" applyFont="1" applyFill="1" applyBorder="1" applyAlignment="1">
      <alignment horizontal="center"/>
    </xf>
    <xf numFmtId="178" fontId="9" fillId="0" borderId="23" xfId="0" applyNumberFormat="1" applyFont="1" applyFill="1" applyBorder="1" applyAlignment="1">
      <alignment horizontal="center"/>
    </xf>
    <xf numFmtId="178" fontId="9" fillId="0" borderId="26" xfId="0" applyNumberFormat="1" applyFont="1" applyFill="1" applyBorder="1" applyAlignment="1">
      <alignment horizontal="center"/>
    </xf>
    <xf numFmtId="2" fontId="9" fillId="0" borderId="26" xfId="0" applyNumberFormat="1" applyFont="1" applyFill="1" applyBorder="1" applyAlignment="1">
      <alignment horizontal="center"/>
    </xf>
    <xf numFmtId="0" fontId="10" fillId="0" borderId="67" xfId="0" applyFont="1" applyFill="1" applyBorder="1" applyAlignment="1">
      <alignment vertical="center"/>
    </xf>
    <xf numFmtId="0" fontId="9" fillId="0" borderId="19" xfId="0" applyFont="1" applyFill="1" applyBorder="1" applyAlignment="1" quotePrefix="1">
      <alignment horizontal="left" vertical="center"/>
    </xf>
    <xf numFmtId="0" fontId="9" fillId="0" borderId="20" xfId="0" applyFont="1" applyFill="1" applyBorder="1" applyAlignment="1">
      <alignment vertical="center"/>
    </xf>
    <xf numFmtId="2" fontId="9" fillId="0" borderId="20" xfId="0" applyNumberFormat="1" applyFont="1" applyFill="1" applyBorder="1" applyAlignment="1">
      <alignment horizontal="center"/>
    </xf>
    <xf numFmtId="2" fontId="9" fillId="0" borderId="32" xfId="0" applyNumberFormat="1" applyFont="1" applyFill="1" applyBorder="1" applyAlignment="1">
      <alignment horizontal="center"/>
    </xf>
    <xf numFmtId="2" fontId="9" fillId="0" borderId="21" xfId="0" applyNumberFormat="1" applyFont="1" applyFill="1" applyBorder="1" applyAlignment="1">
      <alignment horizontal="center"/>
    </xf>
    <xf numFmtId="0" fontId="10" fillId="0" borderId="67" xfId="0" applyFont="1" applyBorder="1" applyAlignment="1">
      <alignment/>
    </xf>
    <xf numFmtId="0" fontId="9" fillId="0" borderId="20" xfId="0" applyFont="1" applyFill="1" applyBorder="1" applyAlignment="1" quotePrefix="1">
      <alignment horizontal="left" vertical="center"/>
    </xf>
    <xf numFmtId="2" fontId="9" fillId="33" borderId="20" xfId="0" applyNumberFormat="1" applyFont="1" applyFill="1" applyBorder="1" applyAlignment="1">
      <alignment horizontal="center"/>
    </xf>
    <xf numFmtId="2" fontId="15" fillId="0" borderId="20" xfId="58" applyNumberFormat="1" applyFont="1" applyFill="1" applyBorder="1" applyAlignment="1" applyProtection="1">
      <alignment horizontal="center"/>
      <protection/>
    </xf>
    <xf numFmtId="0" fontId="10" fillId="0" borderId="20" xfId="0" applyFont="1" applyFill="1" applyBorder="1" applyAlignment="1">
      <alignment vertical="top" wrapText="1"/>
    </xf>
    <xf numFmtId="2" fontId="15" fillId="0" borderId="20" xfId="44" applyNumberFormat="1" applyFont="1" applyFill="1" applyBorder="1" applyAlignment="1" applyProtection="1">
      <alignment horizontal="center"/>
      <protection/>
    </xf>
    <xf numFmtId="0" fontId="10" fillId="0" borderId="27" xfId="0" applyFont="1" applyBorder="1" applyAlignment="1">
      <alignment/>
    </xf>
    <xf numFmtId="0" fontId="10" fillId="0" borderId="28" xfId="0" applyFont="1" applyFill="1" applyBorder="1" applyAlignment="1">
      <alignment/>
    </xf>
    <xf numFmtId="2" fontId="9" fillId="33" borderId="28" xfId="0" applyNumberFormat="1" applyFont="1" applyFill="1" applyBorder="1" applyAlignment="1">
      <alignment horizontal="center"/>
    </xf>
    <xf numFmtId="2" fontId="9" fillId="0" borderId="28" xfId="0" applyNumberFormat="1" applyFont="1" applyFill="1" applyBorder="1" applyAlignment="1">
      <alignment horizontal="center"/>
    </xf>
    <xf numFmtId="2" fontId="9" fillId="0" borderId="29" xfId="0" applyNumberFormat="1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2" fontId="0" fillId="0" borderId="0" xfId="0" applyNumberFormat="1" applyFont="1" applyFill="1" applyAlignment="1">
      <alignment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 quotePrefix="1">
      <alignment horizontal="left" vertical="center"/>
    </xf>
    <xf numFmtId="0" fontId="9" fillId="0" borderId="0" xfId="0" applyFont="1" applyFill="1" applyBorder="1" applyAlignment="1">
      <alignment vertical="center"/>
    </xf>
    <xf numFmtId="0" fontId="20" fillId="0" borderId="0" xfId="0" applyFont="1" applyFill="1" applyAlignment="1" quotePrefix="1">
      <alignment horizontal="left"/>
    </xf>
    <xf numFmtId="0" fontId="22" fillId="0" borderId="0" xfId="0" applyFont="1" applyAlignment="1">
      <alignment horizontal="right"/>
    </xf>
    <xf numFmtId="39" fontId="10" fillId="33" borderId="38" xfId="0" applyNumberFormat="1" applyFont="1" applyFill="1" applyBorder="1" applyAlignment="1" applyProtection="1" quotePrefix="1">
      <alignment horizontal="center"/>
      <protection/>
    </xf>
    <xf numFmtId="39" fontId="10" fillId="33" borderId="39" xfId="0" applyNumberFormat="1" applyFont="1" applyFill="1" applyBorder="1" applyAlignment="1" applyProtection="1" quotePrefix="1">
      <alignment horizontal="center"/>
      <protection/>
    </xf>
    <xf numFmtId="39" fontId="10" fillId="33" borderId="47" xfId="0" applyNumberFormat="1" applyFont="1" applyFill="1" applyBorder="1" applyAlignment="1" applyProtection="1" quotePrefix="1">
      <alignment horizontal="center"/>
      <protection/>
    </xf>
    <xf numFmtId="39" fontId="10" fillId="33" borderId="38" xfId="0" applyNumberFormat="1" applyFont="1" applyFill="1" applyBorder="1" applyAlignment="1" applyProtection="1">
      <alignment horizontal="center" vertical="center"/>
      <protection/>
    </xf>
    <xf numFmtId="39" fontId="10" fillId="33" borderId="39" xfId="0" applyNumberFormat="1" applyFont="1" applyFill="1" applyBorder="1" applyAlignment="1" applyProtection="1">
      <alignment horizontal="center" vertical="center"/>
      <protection/>
    </xf>
    <xf numFmtId="39" fontId="10" fillId="33" borderId="47" xfId="0" applyNumberFormat="1" applyFont="1" applyFill="1" applyBorder="1" applyAlignment="1" applyProtection="1">
      <alignment horizontal="center" vertical="center" wrapText="1"/>
      <protection/>
    </xf>
    <xf numFmtId="39" fontId="10" fillId="33" borderId="20" xfId="0" applyNumberFormat="1" applyFont="1" applyFill="1" applyBorder="1" applyAlignment="1" applyProtection="1">
      <alignment horizontal="center" vertical="center"/>
      <protection/>
    </xf>
    <xf numFmtId="39" fontId="10" fillId="33" borderId="21" xfId="0" applyNumberFormat="1" applyFont="1" applyFill="1" applyBorder="1" applyAlignment="1" applyProtection="1">
      <alignment horizontal="center" vertical="center" wrapText="1"/>
      <protection/>
    </xf>
    <xf numFmtId="175" fontId="9" fillId="0" borderId="46" xfId="0" applyNumberFormat="1" applyFont="1" applyFill="1" applyBorder="1" applyAlignment="1">
      <alignment/>
    </xf>
    <xf numFmtId="175" fontId="9" fillId="0" borderId="0" xfId="0" applyNumberFormat="1" applyFont="1" applyFill="1" applyBorder="1" applyAlignment="1">
      <alignment/>
    </xf>
    <xf numFmtId="175" fontId="9" fillId="0" borderId="24" xfId="0" applyNumberFormat="1" applyFont="1" applyFill="1" applyBorder="1" applyAlignment="1">
      <alignment/>
    </xf>
    <xf numFmtId="175" fontId="9" fillId="0" borderId="23" xfId="106" applyNumberFormat="1" applyFont="1" applyFill="1" applyBorder="1">
      <alignment/>
      <protection/>
    </xf>
    <xf numFmtId="175" fontId="9" fillId="0" borderId="23" xfId="106" applyNumberFormat="1" applyFont="1" applyBorder="1">
      <alignment/>
      <protection/>
    </xf>
    <xf numFmtId="175" fontId="9" fillId="0" borderId="38" xfId="0" applyNumberFormat="1" applyFont="1" applyFill="1" applyBorder="1" applyAlignment="1">
      <alignment/>
    </xf>
    <xf numFmtId="175" fontId="9" fillId="0" borderId="39" xfId="0" applyNumberFormat="1" applyFont="1" applyFill="1" applyBorder="1" applyAlignment="1">
      <alignment/>
    </xf>
    <xf numFmtId="175" fontId="9" fillId="0" borderId="19" xfId="106" applyNumberFormat="1" applyFont="1" applyFill="1" applyBorder="1">
      <alignment/>
      <protection/>
    </xf>
    <xf numFmtId="175" fontId="10" fillId="0" borderId="79" xfId="0" applyNumberFormat="1" applyFont="1" applyFill="1" applyBorder="1" applyAlignment="1">
      <alignment vertical="center"/>
    </xf>
    <xf numFmtId="175" fontId="10" fillId="0" borderId="83" xfId="0" applyNumberFormat="1" applyFont="1" applyFill="1" applyBorder="1" applyAlignment="1">
      <alignment vertical="center"/>
    </xf>
    <xf numFmtId="175" fontId="10" fillId="0" borderId="78" xfId="0" applyNumberFormat="1" applyFont="1" applyFill="1" applyBorder="1" applyAlignment="1">
      <alignment vertical="center"/>
    </xf>
    <xf numFmtId="175" fontId="10" fillId="0" borderId="28" xfId="106" applyNumberFormat="1" applyFont="1" applyFill="1" applyBorder="1" applyAlignment="1">
      <alignment vertic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9" fillId="0" borderId="0" xfId="0" applyFont="1" applyAlignment="1">
      <alignment/>
    </xf>
    <xf numFmtId="0" fontId="10" fillId="33" borderId="20" xfId="0" applyFont="1" applyFill="1" applyBorder="1" applyAlignment="1">
      <alignment horizontal="right"/>
    </xf>
    <xf numFmtId="0" fontId="10" fillId="33" borderId="39" xfId="0" applyFont="1" applyFill="1" applyBorder="1" applyAlignment="1">
      <alignment horizontal="right"/>
    </xf>
    <xf numFmtId="0" fontId="10" fillId="33" borderId="47" xfId="0" applyFont="1" applyFill="1" applyBorder="1" applyAlignment="1">
      <alignment horizontal="right"/>
    </xf>
    <xf numFmtId="0" fontId="10" fillId="33" borderId="37" xfId="0" applyFont="1" applyFill="1" applyBorder="1" applyAlignment="1">
      <alignment horizontal="right"/>
    </xf>
    <xf numFmtId="0" fontId="10" fillId="33" borderId="48" xfId="0" applyFont="1" applyFill="1" applyBorder="1" applyAlignment="1">
      <alignment horizontal="right"/>
    </xf>
    <xf numFmtId="43" fontId="9" fillId="0" borderId="23" xfId="76" applyNumberFormat="1" applyFont="1" applyBorder="1" applyAlignment="1">
      <alignment horizontal="right" vertical="center"/>
    </xf>
    <xf numFmtId="170" fontId="9" fillId="0" borderId="0" xfId="76" applyNumberFormat="1" applyFont="1" applyBorder="1" applyAlignment="1">
      <alignment horizontal="right" vertical="center"/>
    </xf>
    <xf numFmtId="43" fontId="9" fillId="0" borderId="23" xfId="76" applyNumberFormat="1" applyFont="1" applyFill="1" applyBorder="1" applyAlignment="1">
      <alignment horizontal="right" vertical="center"/>
    </xf>
    <xf numFmtId="170" fontId="9" fillId="0" borderId="0" xfId="76" applyNumberFormat="1" applyFont="1" applyFill="1" applyBorder="1" applyAlignment="1">
      <alignment horizontal="right" vertical="center"/>
    </xf>
    <xf numFmtId="0" fontId="0" fillId="0" borderId="46" xfId="0" applyFont="1" applyBorder="1" applyAlignment="1">
      <alignment/>
    </xf>
    <xf numFmtId="43" fontId="9" fillId="0" borderId="23" xfId="76" applyFont="1" applyFill="1" applyBorder="1" applyAlignment="1">
      <alignment horizontal="right" vertical="center"/>
    </xf>
    <xf numFmtId="43" fontId="9" fillId="0" borderId="19" xfId="76" applyFont="1" applyFill="1" applyBorder="1" applyAlignment="1">
      <alignment horizontal="right" vertical="center"/>
    </xf>
    <xf numFmtId="170" fontId="9" fillId="0" borderId="39" xfId="76" applyNumberFormat="1" applyFont="1" applyFill="1" applyBorder="1" applyAlignment="1">
      <alignment horizontal="right" vertical="center"/>
    </xf>
    <xf numFmtId="43" fontId="10" fillId="0" borderId="28" xfId="76" applyNumberFormat="1" applyFont="1" applyFill="1" applyBorder="1" applyAlignment="1">
      <alignment horizontal="right" vertical="center"/>
    </xf>
    <xf numFmtId="170" fontId="10" fillId="0" borderId="83" xfId="76" applyNumberFormat="1" applyFont="1" applyFill="1" applyBorder="1" applyAlignment="1">
      <alignment horizontal="right" vertical="center"/>
    </xf>
    <xf numFmtId="0" fontId="19" fillId="0" borderId="0" xfId="0" applyFont="1" applyAlignment="1">
      <alignment horizontal="center"/>
    </xf>
    <xf numFmtId="43" fontId="0" fillId="0" borderId="0" xfId="0" applyNumberFormat="1" applyFont="1" applyAlignment="1">
      <alignment/>
    </xf>
    <xf numFmtId="0" fontId="11" fillId="33" borderId="20" xfId="0" applyFont="1" applyFill="1" applyBorder="1" applyAlignment="1">
      <alignment horizontal="center"/>
    </xf>
    <xf numFmtId="0" fontId="11" fillId="33" borderId="21" xfId="0" applyFont="1" applyFill="1" applyBorder="1" applyAlignment="1">
      <alignment horizontal="center"/>
    </xf>
    <xf numFmtId="0" fontId="9" fillId="0" borderId="41" xfId="0" applyFont="1" applyBorder="1" applyAlignment="1">
      <alignment/>
    </xf>
    <xf numFmtId="43" fontId="9" fillId="0" borderId="23" xfId="44" applyNumberFormat="1" applyFont="1" applyFill="1" applyBorder="1" applyAlignment="1">
      <alignment horizontal="center"/>
    </xf>
    <xf numFmtId="43" fontId="9" fillId="0" borderId="46" xfId="44" applyNumberFormat="1" applyFont="1" applyFill="1" applyBorder="1" applyAlignment="1">
      <alignment horizontal="center"/>
    </xf>
    <xf numFmtId="43" fontId="9" fillId="0" borderId="26" xfId="44" applyNumberFormat="1" applyFont="1" applyFill="1" applyBorder="1" applyAlignment="1">
      <alignment horizontal="center"/>
    </xf>
    <xf numFmtId="43" fontId="9" fillId="0" borderId="23" xfId="44" applyNumberFormat="1" applyFont="1" applyFill="1" applyBorder="1" applyAlignment="1">
      <alignment/>
    </xf>
    <xf numFmtId="43" fontId="9" fillId="0" borderId="23" xfId="44" applyNumberFormat="1" applyFont="1" applyFill="1" applyBorder="1" applyAlignment="1">
      <alignment/>
    </xf>
    <xf numFmtId="43" fontId="9" fillId="0" borderId="46" xfId="44" applyNumberFormat="1" applyFont="1" applyFill="1" applyBorder="1" applyAlignment="1">
      <alignment/>
    </xf>
    <xf numFmtId="43" fontId="9" fillId="0" borderId="46" xfId="44" applyNumberFormat="1" applyFont="1" applyFill="1" applyBorder="1" applyAlignment="1">
      <alignment/>
    </xf>
    <xf numFmtId="43" fontId="9" fillId="0" borderId="23" xfId="44" applyNumberFormat="1" applyFont="1" applyFill="1" applyBorder="1" applyAlignment="1" quotePrefix="1">
      <alignment horizontal="right"/>
    </xf>
    <xf numFmtId="43" fontId="9" fillId="0" borderId="23" xfId="44" applyNumberFormat="1" applyFont="1" applyFill="1" applyBorder="1" applyAlignment="1">
      <alignment horizontal="right"/>
    </xf>
    <xf numFmtId="43" fontId="9" fillId="0" borderId="46" xfId="44" applyNumberFormat="1" applyFont="1" applyFill="1" applyBorder="1" applyAlignment="1">
      <alignment horizontal="right"/>
    </xf>
    <xf numFmtId="43" fontId="9" fillId="0" borderId="26" xfId="44" applyNumberFormat="1" applyFont="1" applyFill="1" applyBorder="1" applyAlignment="1">
      <alignment horizontal="right"/>
    </xf>
    <xf numFmtId="0" fontId="9" fillId="0" borderId="82" xfId="0" applyFont="1" applyBorder="1" applyAlignment="1">
      <alignment/>
    </xf>
    <xf numFmtId="43" fontId="9" fillId="0" borderId="19" xfId="44" applyNumberFormat="1" applyFont="1" applyFill="1" applyBorder="1" applyAlignment="1">
      <alignment/>
    </xf>
    <xf numFmtId="43" fontId="9" fillId="0" borderId="19" xfId="44" applyNumberFormat="1" applyFont="1" applyFill="1" applyBorder="1" applyAlignment="1">
      <alignment horizontal="center"/>
    </xf>
    <xf numFmtId="179" fontId="9" fillId="0" borderId="19" xfId="44" applyNumberFormat="1" applyFont="1" applyFill="1" applyBorder="1" applyAlignment="1">
      <alignment horizontal="center"/>
    </xf>
    <xf numFmtId="43" fontId="9" fillId="0" borderId="38" xfId="44" applyNumberFormat="1" applyFont="1" applyFill="1" applyBorder="1" applyAlignment="1">
      <alignment/>
    </xf>
    <xf numFmtId="43" fontId="9" fillId="0" borderId="40" xfId="44" applyNumberFormat="1" applyFont="1" applyFill="1" applyBorder="1" applyAlignment="1">
      <alignment/>
    </xf>
    <xf numFmtId="0" fontId="11" fillId="0" borderId="49" xfId="0" applyFont="1" applyBorder="1" applyAlignment="1">
      <alignment horizontal="left" vertical="center"/>
    </xf>
    <xf numFmtId="43" fontId="11" fillId="0" borderId="50" xfId="44" applyNumberFormat="1" applyFont="1" applyFill="1" applyBorder="1" applyAlignment="1">
      <alignment horizontal="center" vertical="center"/>
    </xf>
    <xf numFmtId="179" fontId="11" fillId="0" borderId="53" xfId="44" applyNumberFormat="1" applyFont="1" applyFill="1" applyBorder="1" applyAlignment="1">
      <alignment horizontal="center" vertical="center"/>
    </xf>
    <xf numFmtId="43" fontId="9" fillId="0" borderId="28" xfId="44" applyNumberFormat="1" applyFont="1" applyFill="1" applyBorder="1" applyAlignment="1">
      <alignment horizontal="center"/>
    </xf>
    <xf numFmtId="43" fontId="9" fillId="0" borderId="29" xfId="44" applyNumberFormat="1" applyFont="1" applyFill="1" applyBorder="1" applyAlignment="1">
      <alignment horizontal="center"/>
    </xf>
    <xf numFmtId="0" fontId="19" fillId="0" borderId="0" xfId="0" applyFont="1" applyAlignment="1">
      <alignment vertical="center"/>
    </xf>
    <xf numFmtId="0" fontId="36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10" fillId="0" borderId="84" xfId="0" applyFont="1" applyBorder="1" applyAlignment="1" applyProtection="1">
      <alignment horizontal="center"/>
      <protection/>
    </xf>
    <xf numFmtId="0" fontId="10" fillId="0" borderId="0" xfId="0" applyFont="1" applyFill="1" applyBorder="1" applyAlignment="1">
      <alignment horizontal="center"/>
    </xf>
    <xf numFmtId="0" fontId="10" fillId="33" borderId="22" xfId="0" applyFont="1" applyFill="1" applyBorder="1" applyAlignment="1">
      <alignment horizontal="center"/>
    </xf>
    <xf numFmtId="0" fontId="10" fillId="33" borderId="20" xfId="0" applyFont="1" applyFill="1" applyBorder="1" applyAlignment="1">
      <alignment horizontal="center" vertical="center"/>
    </xf>
    <xf numFmtId="0" fontId="10" fillId="33" borderId="32" xfId="0" applyFont="1" applyFill="1" applyBorder="1" applyAlignment="1">
      <alignment horizontal="center" vertical="center"/>
    </xf>
    <xf numFmtId="0" fontId="10" fillId="33" borderId="34" xfId="0" applyFont="1" applyFill="1" applyBorder="1" applyAlignment="1">
      <alignment horizontal="center" vertical="center"/>
    </xf>
    <xf numFmtId="0" fontId="9" fillId="33" borderId="56" xfId="0" applyFont="1" applyFill="1" applyBorder="1" applyAlignment="1">
      <alignment/>
    </xf>
    <xf numFmtId="0" fontId="10" fillId="33" borderId="36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10" fillId="33" borderId="40" xfId="0" applyFont="1" applyFill="1" applyBorder="1" applyAlignment="1">
      <alignment horizontal="center" vertical="center"/>
    </xf>
    <xf numFmtId="0" fontId="9" fillId="0" borderId="67" xfId="0" applyFont="1" applyBorder="1" applyAlignment="1">
      <alignment/>
    </xf>
    <xf numFmtId="166" fontId="9" fillId="0" borderId="20" xfId="0" applyNumberFormat="1" applyFont="1" applyFill="1" applyBorder="1" applyAlignment="1">
      <alignment horizontal="right"/>
    </xf>
    <xf numFmtId="166" fontId="9" fillId="0" borderId="20" xfId="0" applyNumberFormat="1" applyFont="1" applyBorder="1" applyAlignment="1">
      <alignment horizontal="right"/>
    </xf>
    <xf numFmtId="166" fontId="9" fillId="0" borderId="20" xfId="0" applyNumberFormat="1" applyFont="1" applyBorder="1" applyAlignment="1">
      <alignment horizontal="center"/>
    </xf>
    <xf numFmtId="166" fontId="9" fillId="0" borderId="21" xfId="0" applyNumberFormat="1" applyFont="1" applyBorder="1" applyAlignment="1">
      <alignment horizontal="center"/>
    </xf>
    <xf numFmtId="166" fontId="9" fillId="0" borderId="21" xfId="0" applyNumberFormat="1" applyFont="1" applyBorder="1" applyAlignment="1" quotePrefix="1">
      <alignment horizontal="center"/>
    </xf>
    <xf numFmtId="0" fontId="9" fillId="0" borderId="67" xfId="0" applyFont="1" applyFill="1" applyBorder="1" applyAlignment="1">
      <alignment/>
    </xf>
    <xf numFmtId="0" fontId="9" fillId="0" borderId="67" xfId="0" applyFont="1" applyBorder="1" applyAlignment="1">
      <alignment wrapText="1"/>
    </xf>
    <xf numFmtId="0" fontId="9" fillId="0" borderId="67" xfId="0" applyFont="1" applyBorder="1" applyAlignment="1">
      <alignment horizontal="left" vertical="center"/>
    </xf>
    <xf numFmtId="166" fontId="9" fillId="0" borderId="20" xfId="0" applyNumberFormat="1" applyFont="1" applyBorder="1" applyAlignment="1" quotePrefix="1">
      <alignment horizontal="center"/>
    </xf>
    <xf numFmtId="0" fontId="9" fillId="0" borderId="67" xfId="0" applyFont="1" applyBorder="1" applyAlignment="1">
      <alignment horizontal="left" vertical="center" wrapText="1"/>
    </xf>
    <xf numFmtId="0" fontId="9" fillId="0" borderId="27" xfId="0" applyFont="1" applyFill="1" applyBorder="1" applyAlignment="1">
      <alignment horizontal="left" vertical="center" wrapText="1"/>
    </xf>
    <xf numFmtId="166" fontId="9" fillId="0" borderId="28" xfId="0" applyNumberFormat="1" applyFont="1" applyFill="1" applyBorder="1" applyAlignment="1">
      <alignment horizontal="right"/>
    </xf>
    <xf numFmtId="166" fontId="9" fillId="0" borderId="28" xfId="0" applyNumberFormat="1" applyFont="1" applyFill="1" applyBorder="1" applyAlignment="1" quotePrefix="1">
      <alignment horizontal="center"/>
    </xf>
    <xf numFmtId="166" fontId="9" fillId="0" borderId="29" xfId="0" applyNumberFormat="1" applyFont="1" applyFill="1" applyBorder="1" applyAlignment="1" quotePrefix="1">
      <alignment horizontal="center"/>
    </xf>
    <xf numFmtId="0" fontId="14" fillId="0" borderId="0" xfId="0" applyFont="1" applyAlignment="1">
      <alignment/>
    </xf>
    <xf numFmtId="0" fontId="9" fillId="0" borderId="0" xfId="0" applyFont="1" applyBorder="1" applyAlignment="1">
      <alignment horizontal="left"/>
    </xf>
    <xf numFmtId="2" fontId="9" fillId="0" borderId="0" xfId="0" applyNumberFormat="1" applyFont="1" applyBorder="1" applyAlignment="1" quotePrefix="1">
      <alignment horizontal="center"/>
    </xf>
    <xf numFmtId="2" fontId="9" fillId="0" borderId="0" xfId="0" applyNumberFormat="1" applyFont="1" applyAlignment="1">
      <alignment/>
    </xf>
    <xf numFmtId="0" fontId="9" fillId="0" borderId="85" xfId="0" applyFont="1" applyBorder="1" applyAlignment="1">
      <alignment horizontal="left" vertical="center" wrapText="1"/>
    </xf>
    <xf numFmtId="166" fontId="9" fillId="34" borderId="86" xfId="0" applyNumberFormat="1" applyFont="1" applyFill="1" applyBorder="1" applyAlignment="1">
      <alignment/>
    </xf>
    <xf numFmtId="166" fontId="9" fillId="0" borderId="86" xfId="0" applyNumberFormat="1" applyFont="1" applyBorder="1" applyAlignment="1" quotePrefix="1">
      <alignment horizontal="center"/>
    </xf>
    <xf numFmtId="166" fontId="9" fillId="0" borderId="87" xfId="0" applyNumberFormat="1" applyFont="1" applyBorder="1" applyAlignment="1" quotePrefix="1">
      <alignment horizontal="center"/>
    </xf>
    <xf numFmtId="0" fontId="10" fillId="37" borderId="20" xfId="0" applyFont="1" applyFill="1" applyBorder="1" applyAlignment="1">
      <alignment horizontal="center"/>
    </xf>
    <xf numFmtId="0" fontId="10" fillId="37" borderId="20" xfId="93" applyFont="1" applyFill="1" applyBorder="1" applyAlignment="1">
      <alignment horizontal="center"/>
      <protection/>
    </xf>
    <xf numFmtId="0" fontId="10" fillId="37" borderId="20" xfId="0" applyFont="1" applyFill="1" applyBorder="1" applyAlignment="1">
      <alignment/>
    </xf>
    <xf numFmtId="0" fontId="10" fillId="0" borderId="20" xfId="0" applyFont="1" applyBorder="1" applyAlignment="1">
      <alignment/>
    </xf>
    <xf numFmtId="166" fontId="10" fillId="0" borderId="20" xfId="0" applyNumberFormat="1" applyFont="1" applyBorder="1" applyAlignment="1">
      <alignment/>
    </xf>
    <xf numFmtId="14" fontId="9" fillId="0" borderId="20" xfId="0" applyNumberFormat="1" applyFont="1" applyBorder="1" applyAlignment="1">
      <alignment/>
    </xf>
    <xf numFmtId="0" fontId="9" fillId="0" borderId="20" xfId="0" applyFont="1" applyBorder="1" applyAlignment="1">
      <alignment horizontal="left" indent="2"/>
    </xf>
    <xf numFmtId="166" fontId="9" fillId="0" borderId="20" xfId="0" applyNumberFormat="1" applyFont="1" applyBorder="1" applyAlignment="1">
      <alignment/>
    </xf>
    <xf numFmtId="14" fontId="9" fillId="0" borderId="20" xfId="0" applyNumberFormat="1" applyFont="1" applyBorder="1" applyAlignment="1" quotePrefix="1">
      <alignment horizontal="right"/>
    </xf>
    <xf numFmtId="166" fontId="9" fillId="38" borderId="20" xfId="0" applyNumberFormat="1" applyFont="1" applyFill="1" applyBorder="1" applyAlignment="1">
      <alignment/>
    </xf>
    <xf numFmtId="0" fontId="10" fillId="0" borderId="20" xfId="0" applyFont="1" applyBorder="1" applyAlignment="1">
      <alignment horizontal="left"/>
    </xf>
    <xf numFmtId="166" fontId="9" fillId="0" borderId="32" xfId="0" applyNumberFormat="1" applyFont="1" applyBorder="1" applyAlignment="1">
      <alignment/>
    </xf>
    <xf numFmtId="14" fontId="9" fillId="0" borderId="32" xfId="0" applyNumberFormat="1" applyFont="1" applyBorder="1" applyAlignment="1" quotePrefix="1">
      <alignment horizontal="right"/>
    </xf>
    <xf numFmtId="14" fontId="37" fillId="0" borderId="20" xfId="0" applyNumberFormat="1" applyFont="1" applyBorder="1" applyAlignment="1">
      <alignment vertical="top" wrapText="1"/>
    </xf>
    <xf numFmtId="0" fontId="9" fillId="0" borderId="20" xfId="0" applyFont="1" applyBorder="1" applyAlignment="1">
      <alignment/>
    </xf>
    <xf numFmtId="166" fontId="9" fillId="0" borderId="19" xfId="0" applyNumberFormat="1" applyFont="1" applyBorder="1" applyAlignment="1">
      <alignment/>
    </xf>
    <xf numFmtId="14" fontId="9" fillId="0" borderId="19" xfId="0" applyNumberFormat="1" applyFont="1" applyBorder="1" applyAlignment="1" quotePrefix="1">
      <alignment horizontal="right"/>
    </xf>
    <xf numFmtId="0" fontId="10" fillId="33" borderId="65" xfId="0" applyFont="1" applyFill="1" applyBorder="1" applyAlignment="1">
      <alignment horizontal="center" vertical="center"/>
    </xf>
    <xf numFmtId="0" fontId="10" fillId="33" borderId="41" xfId="0" applyFont="1" applyFill="1" applyBorder="1" applyAlignment="1">
      <alignment horizontal="center" vertical="center"/>
    </xf>
    <xf numFmtId="0" fontId="10" fillId="33" borderId="42" xfId="0" applyFont="1" applyFill="1" applyBorder="1" applyAlignment="1">
      <alignment horizontal="center" vertical="center"/>
    </xf>
    <xf numFmtId="0" fontId="10" fillId="33" borderId="37" xfId="0" applyFont="1" applyFill="1" applyBorder="1" applyAlignment="1">
      <alignment horizontal="center" vertical="center"/>
    </xf>
    <xf numFmtId="0" fontId="10" fillId="33" borderId="44" xfId="0" applyFont="1" applyFill="1" applyBorder="1" applyAlignment="1">
      <alignment horizontal="center" vertical="center"/>
    </xf>
    <xf numFmtId="0" fontId="10" fillId="33" borderId="41" xfId="0" applyFont="1" applyFill="1" applyBorder="1" applyAlignment="1">
      <alignment horizontal="center" vertical="center" wrapText="1"/>
    </xf>
    <xf numFmtId="0" fontId="9" fillId="33" borderId="32" xfId="0" applyFont="1" applyFill="1" applyBorder="1" applyAlignment="1">
      <alignment/>
    </xf>
    <xf numFmtId="0" fontId="10" fillId="33" borderId="23" xfId="0" applyFont="1" applyFill="1" applyBorder="1" applyAlignment="1">
      <alignment horizontal="center"/>
    </xf>
    <xf numFmtId="0" fontId="10" fillId="33" borderId="82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left" vertical="center" wrapText="1"/>
    </xf>
    <xf numFmtId="0" fontId="9" fillId="0" borderId="20" xfId="0" applyFont="1" applyFill="1" applyBorder="1" applyAlignment="1">
      <alignment horizontal="right"/>
    </xf>
    <xf numFmtId="0" fontId="9" fillId="34" borderId="20" xfId="0" applyFont="1" applyFill="1" applyBorder="1" applyAlignment="1">
      <alignment horizontal="right"/>
    </xf>
    <xf numFmtId="166" fontId="9" fillId="34" borderId="20" xfId="0" applyNumberFormat="1" applyFont="1" applyFill="1" applyBorder="1" applyAlignment="1">
      <alignment vertical="center"/>
    </xf>
    <xf numFmtId="166" fontId="9" fillId="0" borderId="20" xfId="0" applyNumberFormat="1" applyFont="1" applyBorder="1" applyAlignment="1">
      <alignment vertical="center"/>
    </xf>
    <xf numFmtId="166" fontId="9" fillId="0" borderId="21" xfId="0" applyNumberFormat="1" applyFont="1" applyBorder="1" applyAlignment="1">
      <alignment vertical="center"/>
    </xf>
    <xf numFmtId="0" fontId="22" fillId="0" borderId="35" xfId="0" applyFont="1" applyBorder="1" applyAlignment="1">
      <alignment horizontal="left" vertical="center"/>
    </xf>
    <xf numFmtId="0" fontId="20" fillId="0" borderId="20" xfId="0" applyFont="1" applyFill="1" applyBorder="1" applyAlignment="1">
      <alignment horizontal="right"/>
    </xf>
    <xf numFmtId="0" fontId="9" fillId="0" borderId="35" xfId="0" applyFont="1" applyBorder="1" applyAlignment="1">
      <alignment vertical="center"/>
    </xf>
    <xf numFmtId="0" fontId="9" fillId="0" borderId="35" xfId="0" applyFont="1" applyFill="1" applyBorder="1" applyAlignment="1">
      <alignment vertical="center"/>
    </xf>
    <xf numFmtId="0" fontId="10" fillId="0" borderId="88" xfId="0" applyFont="1" applyBorder="1" applyAlignment="1">
      <alignment vertical="center" wrapText="1"/>
    </xf>
    <xf numFmtId="0" fontId="10" fillId="0" borderId="28" xfId="0" applyFont="1" applyFill="1" applyBorder="1" applyAlignment="1">
      <alignment horizontal="right"/>
    </xf>
    <xf numFmtId="0" fontId="10" fillId="34" borderId="28" xfId="0" applyFont="1" applyFill="1" applyBorder="1" applyAlignment="1">
      <alignment horizontal="right"/>
    </xf>
    <xf numFmtId="166" fontId="10" fillId="0" borderId="78" xfId="0" applyNumberFormat="1" applyFont="1" applyFill="1" applyBorder="1" applyAlignment="1">
      <alignment vertical="center"/>
    </xf>
    <xf numFmtId="166" fontId="10" fillId="0" borderId="28" xfId="0" applyNumberFormat="1" applyFont="1" applyBorder="1" applyAlignment="1">
      <alignment vertical="center"/>
    </xf>
    <xf numFmtId="166" fontId="10" fillId="0" borderId="28" xfId="0" applyNumberFormat="1" applyFont="1" applyFill="1" applyBorder="1" applyAlignment="1">
      <alignment vertical="center"/>
    </xf>
    <xf numFmtId="166" fontId="10" fillId="34" borderId="28" xfId="0" applyNumberFormat="1" applyFont="1" applyFill="1" applyBorder="1" applyAlignment="1">
      <alignment vertical="center"/>
    </xf>
    <xf numFmtId="166" fontId="10" fillId="0" borderId="29" xfId="0" applyNumberFormat="1" applyFont="1" applyBorder="1" applyAlignment="1">
      <alignment vertical="center"/>
    </xf>
    <xf numFmtId="0" fontId="14" fillId="0" borderId="0" xfId="0" applyFont="1" applyBorder="1" applyAlignment="1">
      <alignment/>
    </xf>
    <xf numFmtId="0" fontId="9" fillId="0" borderId="0" xfId="0" applyFont="1" applyAlignment="1">
      <alignment horizontal="left"/>
    </xf>
    <xf numFmtId="2" fontId="9" fillId="0" borderId="0" xfId="0" applyNumberFormat="1" applyFont="1" applyFill="1" applyBorder="1" applyAlignment="1">
      <alignment vertical="center"/>
    </xf>
    <xf numFmtId="166" fontId="9" fillId="0" borderId="0" xfId="0" applyNumberFormat="1" applyFont="1" applyAlignment="1">
      <alignment/>
    </xf>
    <xf numFmtId="0" fontId="9" fillId="0" borderId="0" xfId="0" applyFont="1" applyAlignment="1">
      <alignment vertical="center"/>
    </xf>
    <xf numFmtId="0" fontId="10" fillId="33" borderId="89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34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6" fontId="9" fillId="0" borderId="0" xfId="0" applyNumberFormat="1" applyFont="1" applyBorder="1" applyAlignment="1">
      <alignment horizontal="center" vertical="center" wrapText="1"/>
    </xf>
    <xf numFmtId="166" fontId="9" fillId="0" borderId="20" xfId="0" applyNumberFormat="1" applyFont="1" applyBorder="1" applyAlignment="1">
      <alignment horizontal="right" vertical="center"/>
    </xf>
    <xf numFmtId="166" fontId="9" fillId="34" borderId="20" xfId="0" applyNumberFormat="1" applyFont="1" applyFill="1" applyBorder="1" applyAlignment="1">
      <alignment horizontal="right" vertical="center"/>
    </xf>
    <xf numFmtId="166" fontId="9" fillId="0" borderId="21" xfId="0" applyNumberFormat="1" applyFont="1" applyBorder="1" applyAlignment="1">
      <alignment horizontal="right" vertical="center"/>
    </xf>
    <xf numFmtId="2" fontId="9" fillId="0" borderId="0" xfId="0" applyNumberFormat="1" applyFont="1" applyBorder="1" applyAlignment="1">
      <alignment horizontal="center" vertical="center"/>
    </xf>
    <xf numFmtId="166" fontId="9" fillId="34" borderId="20" xfId="0" applyNumberFormat="1" applyFont="1" applyFill="1" applyBorder="1" applyAlignment="1">
      <alignment horizontal="right"/>
    </xf>
    <xf numFmtId="0" fontId="10" fillId="0" borderId="67" xfId="0" applyFont="1" applyBorder="1" applyAlignment="1">
      <alignment horizontal="center" vertical="center"/>
    </xf>
    <xf numFmtId="166" fontId="10" fillId="0" borderId="20" xfId="0" applyNumberFormat="1" applyFont="1" applyBorder="1" applyAlignment="1">
      <alignment horizontal="right" vertical="center"/>
    </xf>
    <xf numFmtId="166" fontId="10" fillId="34" borderId="20" xfId="0" applyNumberFormat="1" applyFont="1" applyFill="1" applyBorder="1" applyAlignment="1">
      <alignment horizontal="right" vertical="center"/>
    </xf>
    <xf numFmtId="166" fontId="10" fillId="0" borderId="21" xfId="0" applyNumberFormat="1" applyFont="1" applyBorder="1" applyAlignment="1">
      <alignment horizontal="right" vertical="center"/>
    </xf>
    <xf numFmtId="2" fontId="10" fillId="0" borderId="0" xfId="0" applyNumberFormat="1" applyFont="1" applyBorder="1" applyAlignment="1">
      <alignment horizontal="center" vertical="center"/>
    </xf>
    <xf numFmtId="166" fontId="10" fillId="0" borderId="28" xfId="0" applyNumberFormat="1" applyFont="1" applyBorder="1" applyAlignment="1">
      <alignment horizontal="right" vertical="center"/>
    </xf>
    <xf numFmtId="166" fontId="10" fillId="34" borderId="28" xfId="0" applyNumberFormat="1" applyFont="1" applyFill="1" applyBorder="1" applyAlignment="1">
      <alignment horizontal="right" vertical="center"/>
    </xf>
    <xf numFmtId="166" fontId="10" fillId="0" borderId="29" xfId="0" applyNumberFormat="1" applyFont="1" applyBorder="1" applyAlignment="1">
      <alignment horizontal="right" vertical="center"/>
    </xf>
    <xf numFmtId="2" fontId="9" fillId="0" borderId="0" xfId="0" applyNumberFormat="1" applyFont="1" applyBorder="1" applyAlignment="1">
      <alignment vertical="center"/>
    </xf>
    <xf numFmtId="166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9" fillId="0" borderId="0" xfId="0" applyNumberFormat="1" applyFont="1" applyBorder="1" applyAlignment="1">
      <alignment/>
    </xf>
    <xf numFmtId="0" fontId="9" fillId="34" borderId="0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 wrapText="1"/>
    </xf>
    <xf numFmtId="16" fontId="9" fillId="34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2" fontId="10" fillId="0" borderId="0" xfId="0" applyNumberFormat="1" applyFont="1" applyFill="1" applyBorder="1" applyAlignment="1">
      <alignment horizontal="right" vertical="center"/>
    </xf>
    <xf numFmtId="2" fontId="10" fillId="0" borderId="0" xfId="0" applyNumberFormat="1" applyFont="1" applyBorder="1" applyAlignment="1">
      <alignment horizontal="right" vertical="center"/>
    </xf>
    <xf numFmtId="2" fontId="10" fillId="34" borderId="0" xfId="0" applyNumberFormat="1" applyFont="1" applyFill="1" applyBorder="1" applyAlignment="1">
      <alignment horizontal="right" vertical="center"/>
    </xf>
    <xf numFmtId="2" fontId="10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 indent="1"/>
    </xf>
    <xf numFmtId="2" fontId="14" fillId="0" borderId="0" xfId="0" applyNumberFormat="1" applyFont="1" applyFill="1" applyBorder="1" applyAlignment="1">
      <alignment/>
    </xf>
    <xf numFmtId="2" fontId="9" fillId="0" borderId="0" xfId="0" applyNumberFormat="1" applyFont="1" applyBorder="1" applyAlignment="1">
      <alignment horizontal="right" vertical="center"/>
    </xf>
    <xf numFmtId="2" fontId="14" fillId="34" borderId="0" xfId="0" applyNumberFormat="1" applyFont="1" applyFill="1" applyBorder="1" applyAlignment="1">
      <alignment horizontal="right" vertical="center"/>
    </xf>
    <xf numFmtId="2" fontId="9" fillId="34" borderId="0" xfId="0" applyNumberFormat="1" applyFont="1" applyFill="1" applyBorder="1" applyAlignment="1">
      <alignment horizontal="right" vertical="center"/>
    </xf>
    <xf numFmtId="2" fontId="9" fillId="0" borderId="0" xfId="0" applyNumberFormat="1" applyFont="1" applyFill="1" applyBorder="1" applyAlignment="1">
      <alignment horizontal="center" vertical="center"/>
    </xf>
    <xf numFmtId="2" fontId="14" fillId="0" borderId="0" xfId="0" applyNumberFormat="1" applyFont="1" applyFill="1" applyBorder="1" applyAlignment="1">
      <alignment horizontal="right"/>
    </xf>
    <xf numFmtId="166" fontId="9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33" borderId="21" xfId="0" applyFont="1" applyFill="1" applyBorder="1" applyAlignment="1">
      <alignment horizontal="center" vertical="center" wrapText="1"/>
    </xf>
    <xf numFmtId="0" fontId="9" fillId="0" borderId="67" xfId="0" applyFont="1" applyBorder="1" applyAlignment="1">
      <alignment horizontal="left" vertical="center" indent="1"/>
    </xf>
    <xf numFmtId="166" fontId="14" fillId="0" borderId="20" xfId="0" applyNumberFormat="1" applyFont="1" applyFill="1" applyBorder="1" applyAlignment="1">
      <alignment/>
    </xf>
    <xf numFmtId="166" fontId="14" fillId="0" borderId="20" xfId="0" applyNumberFormat="1" applyFont="1" applyFill="1" applyBorder="1" applyAlignment="1">
      <alignment horizontal="right"/>
    </xf>
    <xf numFmtId="0" fontId="9" fillId="0" borderId="66" xfId="0" applyFont="1" applyBorder="1" applyAlignment="1">
      <alignment horizontal="left" vertical="center" indent="1"/>
    </xf>
    <xf numFmtId="166" fontId="14" fillId="0" borderId="32" xfId="0" applyNumberFormat="1" applyFont="1" applyFill="1" applyBorder="1" applyAlignment="1">
      <alignment/>
    </xf>
    <xf numFmtId="166" fontId="9" fillId="34" borderId="32" xfId="0" applyNumberFormat="1" applyFont="1" applyFill="1" applyBorder="1" applyAlignment="1">
      <alignment horizontal="right" vertical="center"/>
    </xf>
    <xf numFmtId="0" fontId="10" fillId="0" borderId="27" xfId="0" applyFont="1" applyBorder="1" applyAlignment="1">
      <alignment horizontal="left" vertical="center"/>
    </xf>
    <xf numFmtId="166" fontId="10" fillId="0" borderId="28" xfId="0" applyNumberFormat="1" applyFont="1" applyFill="1" applyBorder="1" applyAlignment="1">
      <alignment horizontal="right" vertical="center"/>
    </xf>
    <xf numFmtId="166" fontId="10" fillId="0" borderId="29" xfId="0" applyNumberFormat="1" applyFont="1" applyFill="1" applyBorder="1" applyAlignment="1">
      <alignment horizontal="right" vertical="center"/>
    </xf>
    <xf numFmtId="166" fontId="10" fillId="0" borderId="0" xfId="0" applyNumberFormat="1" applyFont="1" applyFill="1" applyBorder="1" applyAlignment="1">
      <alignment horizontal="right" vertical="center"/>
    </xf>
    <xf numFmtId="166" fontId="10" fillId="34" borderId="0" xfId="0" applyNumberFormat="1" applyFont="1" applyFill="1" applyBorder="1" applyAlignment="1">
      <alignment horizontal="right" vertical="center"/>
    </xf>
    <xf numFmtId="0" fontId="38" fillId="33" borderId="75" xfId="0" applyFont="1" applyFill="1" applyBorder="1" applyAlignment="1">
      <alignment vertical="center"/>
    </xf>
    <xf numFmtId="0" fontId="38" fillId="33" borderId="56" xfId="0" applyFont="1" applyFill="1" applyBorder="1" applyAlignment="1">
      <alignment vertical="center"/>
    </xf>
    <xf numFmtId="0" fontId="38" fillId="33" borderId="37" xfId="0" applyFont="1" applyFill="1" applyBorder="1" applyAlignment="1">
      <alignment horizontal="center" vertical="center" wrapText="1"/>
    </xf>
    <xf numFmtId="0" fontId="38" fillId="33" borderId="20" xfId="0" applyFont="1" applyFill="1" applyBorder="1" applyAlignment="1">
      <alignment horizontal="center" vertical="center" wrapText="1"/>
    </xf>
    <xf numFmtId="0" fontId="38" fillId="33" borderId="21" xfId="0" applyFont="1" applyFill="1" applyBorder="1" applyAlignment="1">
      <alignment horizontal="center" vertical="center" wrapText="1"/>
    </xf>
    <xf numFmtId="0" fontId="38" fillId="33" borderId="45" xfId="0" applyFont="1" applyFill="1" applyBorder="1" applyAlignment="1">
      <alignment vertical="center" wrapText="1"/>
    </xf>
    <xf numFmtId="0" fontId="38" fillId="33" borderId="34" xfId="0" applyFont="1" applyFill="1" applyBorder="1" applyAlignment="1">
      <alignment vertical="center" wrapText="1"/>
    </xf>
    <xf numFmtId="0" fontId="38" fillId="33" borderId="35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21" xfId="0" applyFont="1" applyFill="1" applyBorder="1" applyAlignment="1">
      <alignment vertical="center"/>
    </xf>
    <xf numFmtId="0" fontId="38" fillId="33" borderId="37" xfId="0" applyFont="1" applyFill="1" applyBorder="1" applyAlignment="1">
      <alignment vertical="center"/>
    </xf>
    <xf numFmtId="0" fontId="20" fillId="0" borderId="67" xfId="0" applyFont="1" applyBorder="1" applyAlignment="1">
      <alignment vertical="center"/>
    </xf>
    <xf numFmtId="166" fontId="20" fillId="0" borderId="20" xfId="0" applyNumberFormat="1" applyFont="1" applyFill="1" applyBorder="1" applyAlignment="1">
      <alignment/>
    </xf>
    <xf numFmtId="166" fontId="20" fillId="0" borderId="20" xfId="0" applyNumberFormat="1" applyFont="1" applyBorder="1" applyAlignment="1">
      <alignment horizontal="right" vertical="center"/>
    </xf>
    <xf numFmtId="166" fontId="20" fillId="34" borderId="20" xfId="0" applyNumberFormat="1" applyFont="1" applyFill="1" applyBorder="1" applyAlignment="1">
      <alignment horizontal="right" vertical="center"/>
    </xf>
    <xf numFmtId="166" fontId="20" fillId="0" borderId="21" xfId="0" applyNumberFormat="1" applyFont="1" applyBorder="1" applyAlignment="1">
      <alignment horizontal="right" vertical="center"/>
    </xf>
    <xf numFmtId="166" fontId="20" fillId="0" borderId="37" xfId="0" applyNumberFormat="1" applyFont="1" applyFill="1" applyBorder="1" applyAlignment="1">
      <alignment horizontal="right" vertical="center"/>
    </xf>
    <xf numFmtId="166" fontId="20" fillId="0" borderId="21" xfId="0" applyNumberFormat="1" applyFont="1" applyFill="1" applyBorder="1" applyAlignment="1">
      <alignment horizontal="right" vertical="center"/>
    </xf>
    <xf numFmtId="166" fontId="20" fillId="0" borderId="21" xfId="0" applyNumberFormat="1" applyFont="1" applyFill="1" applyBorder="1" applyAlignment="1" quotePrefix="1">
      <alignment horizontal="right" vertical="center"/>
    </xf>
    <xf numFmtId="166" fontId="20" fillId="0" borderId="21" xfId="0" applyNumberFormat="1" applyFont="1" applyBorder="1" applyAlignment="1" quotePrefix="1">
      <alignment horizontal="right" vertical="center"/>
    </xf>
    <xf numFmtId="166" fontId="20" fillId="0" borderId="37" xfId="0" applyNumberFormat="1" applyFont="1" applyFill="1" applyBorder="1" applyAlignment="1" quotePrefix="1">
      <alignment horizontal="right" vertical="center"/>
    </xf>
    <xf numFmtId="0" fontId="0" fillId="0" borderId="0" xfId="0" applyFont="1" applyAlignment="1" quotePrefix="1">
      <alignment/>
    </xf>
    <xf numFmtId="0" fontId="38" fillId="0" borderId="67" xfId="0" applyFont="1" applyBorder="1" applyAlignment="1">
      <alignment horizontal="center" vertical="center"/>
    </xf>
    <xf numFmtId="166" fontId="38" fillId="0" borderId="20" xfId="0" applyNumberFormat="1" applyFont="1" applyFill="1" applyBorder="1" applyAlignment="1">
      <alignment horizontal="right" vertical="center"/>
    </xf>
    <xf numFmtId="166" fontId="38" fillId="0" borderId="20" xfId="0" applyNumberFormat="1" applyFont="1" applyBorder="1" applyAlignment="1">
      <alignment horizontal="right" vertical="center"/>
    </xf>
    <xf numFmtId="166" fontId="38" fillId="0" borderId="21" xfId="0" applyNumberFormat="1" applyFont="1" applyBorder="1" applyAlignment="1">
      <alignment horizontal="right" vertical="center"/>
    </xf>
    <xf numFmtId="166" fontId="38" fillId="0" borderId="37" xfId="0" applyNumberFormat="1" applyFont="1" applyFill="1" applyBorder="1" applyAlignment="1">
      <alignment horizontal="right" vertical="center"/>
    </xf>
    <xf numFmtId="166" fontId="38" fillId="0" borderId="21" xfId="0" applyNumberFormat="1" applyFont="1" applyFill="1" applyBorder="1" applyAlignment="1">
      <alignment horizontal="right" vertical="center"/>
    </xf>
    <xf numFmtId="0" fontId="38" fillId="33" borderId="67" xfId="0" applyFont="1" applyFill="1" applyBorder="1" applyAlignment="1">
      <alignment vertical="center"/>
    </xf>
    <xf numFmtId="166" fontId="38" fillId="33" borderId="20" xfId="0" applyNumberFormat="1" applyFont="1" applyFill="1" applyBorder="1" applyAlignment="1">
      <alignment vertical="center"/>
    </xf>
    <xf numFmtId="166" fontId="38" fillId="33" borderId="21" xfId="0" applyNumberFormat="1" applyFont="1" applyFill="1" applyBorder="1" applyAlignment="1">
      <alignment vertical="center"/>
    </xf>
    <xf numFmtId="166" fontId="38" fillId="33" borderId="37" xfId="0" applyNumberFormat="1" applyFont="1" applyFill="1" applyBorder="1" applyAlignment="1">
      <alignment vertical="center"/>
    </xf>
    <xf numFmtId="166" fontId="20" fillId="0" borderId="20" xfId="0" applyNumberFormat="1" applyFont="1" applyFill="1" applyBorder="1" applyAlignment="1">
      <alignment horizontal="right" vertical="center"/>
    </xf>
    <xf numFmtId="0" fontId="20" fillId="0" borderId="67" xfId="0" applyFont="1" applyFill="1" applyBorder="1" applyAlignment="1">
      <alignment vertical="center"/>
    </xf>
    <xf numFmtId="0" fontId="38" fillId="0" borderId="27" xfId="0" applyFont="1" applyBorder="1" applyAlignment="1">
      <alignment horizontal="center" vertical="center"/>
    </xf>
    <xf numFmtId="166" fontId="38" fillId="0" borderId="28" xfId="0" applyNumberFormat="1" applyFont="1" applyFill="1" applyBorder="1" applyAlignment="1">
      <alignment/>
    </xf>
    <xf numFmtId="166" fontId="38" fillId="0" borderId="28" xfId="0" applyNumberFormat="1" applyFont="1" applyFill="1" applyBorder="1" applyAlignment="1">
      <alignment horizontal="right" vertical="center"/>
    </xf>
    <xf numFmtId="166" fontId="38" fillId="34" borderId="28" xfId="0" applyNumberFormat="1" applyFont="1" applyFill="1" applyBorder="1" applyAlignment="1">
      <alignment horizontal="right" vertical="center"/>
    </xf>
    <xf numFmtId="166" fontId="38" fillId="0" borderId="29" xfId="0" applyNumberFormat="1" applyFont="1" applyBorder="1" applyAlignment="1">
      <alignment horizontal="right" vertical="center"/>
    </xf>
    <xf numFmtId="166" fontId="20" fillId="0" borderId="78" xfId="0" applyNumberFormat="1" applyFont="1" applyFill="1" applyBorder="1" applyAlignment="1" quotePrefix="1">
      <alignment horizontal="right" vertical="center"/>
    </xf>
    <xf numFmtId="166" fontId="20" fillId="0" borderId="29" xfId="0" applyNumberFormat="1" applyFont="1" applyFill="1" applyBorder="1" applyAlignment="1" quotePrefix="1">
      <alignment horizontal="right" vertical="center"/>
    </xf>
    <xf numFmtId="0" fontId="9" fillId="0" borderId="0" xfId="147" applyFont="1">
      <alignment/>
      <protection/>
    </xf>
    <xf numFmtId="166" fontId="9" fillId="0" borderId="0" xfId="147" applyNumberFormat="1" applyFont="1">
      <alignment/>
      <protection/>
    </xf>
    <xf numFmtId="0" fontId="22" fillId="0" borderId="0" xfId="147" applyFont="1" applyAlignment="1" applyProtection="1">
      <alignment horizontal="right"/>
      <protection/>
    </xf>
    <xf numFmtId="0" fontId="10" fillId="33" borderId="47" xfId="147" applyFont="1" applyFill="1" applyBorder="1" applyAlignment="1" applyProtection="1">
      <alignment horizontal="center"/>
      <protection/>
    </xf>
    <xf numFmtId="0" fontId="10" fillId="33" borderId="40" xfId="147" applyFont="1" applyFill="1" applyBorder="1" applyAlignment="1" applyProtection="1">
      <alignment horizontal="center"/>
      <protection/>
    </xf>
    <xf numFmtId="0" fontId="9" fillId="0" borderId="41" xfId="147" applyFont="1" applyBorder="1">
      <alignment/>
      <protection/>
    </xf>
    <xf numFmtId="0" fontId="9" fillId="0" borderId="23" xfId="147" applyFont="1" applyBorder="1">
      <alignment/>
      <protection/>
    </xf>
    <xf numFmtId="0" fontId="9" fillId="0" borderId="24" xfId="147" applyFont="1" applyBorder="1">
      <alignment/>
      <protection/>
    </xf>
    <xf numFmtId="0" fontId="9" fillId="0" borderId="26" xfId="147" applyFont="1" applyBorder="1">
      <alignment/>
      <protection/>
    </xf>
    <xf numFmtId="0" fontId="10" fillId="0" borderId="41" xfId="147" applyFont="1" applyBorder="1" applyAlignment="1" applyProtection="1">
      <alignment horizontal="left"/>
      <protection/>
    </xf>
    <xf numFmtId="166" fontId="10" fillId="0" borderId="23" xfId="148" applyNumberFormat="1" applyFont="1" applyBorder="1">
      <alignment/>
      <protection/>
    </xf>
    <xf numFmtId="166" fontId="10" fillId="0" borderId="26" xfId="148" applyNumberFormat="1" applyFont="1" applyBorder="1">
      <alignment/>
      <protection/>
    </xf>
    <xf numFmtId="0" fontId="9" fillId="0" borderId="41" xfId="147" applyFont="1" applyBorder="1" applyAlignment="1" applyProtection="1">
      <alignment horizontal="left"/>
      <protection/>
    </xf>
    <xf numFmtId="166" fontId="9" fillId="0" borderId="23" xfId="148" applyNumberFormat="1" applyFont="1" applyBorder="1">
      <alignment/>
      <protection/>
    </xf>
    <xf numFmtId="166" fontId="9" fillId="0" borderId="26" xfId="148" applyNumberFormat="1" applyFont="1" applyBorder="1">
      <alignment/>
      <protection/>
    </xf>
    <xf numFmtId="0" fontId="9" fillId="0" borderId="82" xfId="147" applyFont="1" applyBorder="1" applyAlignment="1" applyProtection="1">
      <alignment horizontal="left"/>
      <protection/>
    </xf>
    <xf numFmtId="166" fontId="9" fillId="0" borderId="19" xfId="148" applyNumberFormat="1" applyFont="1" applyBorder="1">
      <alignment/>
      <protection/>
    </xf>
    <xf numFmtId="166" fontId="9" fillId="0" borderId="40" xfId="148" applyNumberFormat="1" applyFont="1" applyBorder="1">
      <alignment/>
      <protection/>
    </xf>
    <xf numFmtId="0" fontId="9" fillId="0" borderId="49" xfId="147" applyFont="1" applyBorder="1" applyAlignment="1" applyProtection="1">
      <alignment horizontal="left"/>
      <protection/>
    </xf>
    <xf numFmtId="166" fontId="9" fillId="0" borderId="50" xfId="148" applyNumberFormat="1" applyFont="1" applyBorder="1">
      <alignment/>
      <protection/>
    </xf>
    <xf numFmtId="166" fontId="9" fillId="0" borderId="68" xfId="148" applyNumberFormat="1" applyFont="1" applyBorder="1">
      <alignment/>
      <protection/>
    </xf>
    <xf numFmtId="0" fontId="9" fillId="0" borderId="0" xfId="147" applyFont="1" applyAlignment="1">
      <alignment horizontal="right"/>
      <protection/>
    </xf>
    <xf numFmtId="166" fontId="9" fillId="0" borderId="0" xfId="147" applyNumberFormat="1" applyFont="1" applyAlignment="1">
      <alignment horizontal="right"/>
      <protection/>
    </xf>
    <xf numFmtId="164" fontId="10" fillId="0" borderId="31" xfId="147" applyNumberFormat="1" applyFont="1" applyFill="1" applyBorder="1" applyAlignment="1" applyProtection="1" quotePrefix="1">
      <alignment horizontal="left"/>
      <protection/>
    </xf>
    <xf numFmtId="166" fontId="9" fillId="0" borderId="20" xfId="149" applyNumberFormat="1" applyFont="1" applyFill="1" applyBorder="1">
      <alignment/>
      <protection/>
    </xf>
    <xf numFmtId="166" fontId="9" fillId="0" borderId="32" xfId="149" applyNumberFormat="1" applyFont="1" applyFill="1" applyBorder="1">
      <alignment/>
      <protection/>
    </xf>
    <xf numFmtId="164" fontId="9" fillId="0" borderId="31" xfId="147" applyNumberFormat="1" applyFont="1" applyFill="1" applyBorder="1" applyAlignment="1" applyProtection="1" quotePrefix="1">
      <alignment horizontal="left"/>
      <protection/>
    </xf>
    <xf numFmtId="166" fontId="9" fillId="0" borderId="31" xfId="149" applyNumberFormat="1" applyFont="1" applyFill="1" applyBorder="1">
      <alignment/>
      <protection/>
    </xf>
    <xf numFmtId="164" fontId="9" fillId="0" borderId="46" xfId="147" applyNumberFormat="1" applyFont="1" applyFill="1" applyBorder="1" applyAlignment="1" applyProtection="1">
      <alignment horizontal="left"/>
      <protection/>
    </xf>
    <xf numFmtId="166" fontId="9" fillId="0" borderId="23" xfId="149" applyNumberFormat="1" applyFont="1" applyFill="1" applyBorder="1">
      <alignment/>
      <protection/>
    </xf>
    <xf numFmtId="166" fontId="9" fillId="0" borderId="46" xfId="149" applyNumberFormat="1" applyFont="1" applyFill="1" applyBorder="1">
      <alignment/>
      <protection/>
    </xf>
    <xf numFmtId="164" fontId="9" fillId="0" borderId="38" xfId="147" applyNumberFormat="1" applyFont="1" applyFill="1" applyBorder="1" applyAlignment="1" applyProtection="1">
      <alignment horizontal="left"/>
      <protection/>
    </xf>
    <xf numFmtId="166" fontId="9" fillId="0" borderId="19" xfId="149" applyNumberFormat="1" applyFont="1" applyFill="1" applyBorder="1">
      <alignment/>
      <protection/>
    </xf>
    <xf numFmtId="166" fontId="9" fillId="0" borderId="38" xfId="149" applyNumberFormat="1" applyFont="1" applyFill="1" applyBorder="1">
      <alignment/>
      <protection/>
    </xf>
    <xf numFmtId="164" fontId="9" fillId="0" borderId="32" xfId="147" applyNumberFormat="1" applyFont="1" applyFill="1" applyBorder="1" applyAlignment="1" applyProtection="1" quotePrefix="1">
      <alignment horizontal="left"/>
      <protection/>
    </xf>
    <xf numFmtId="166" fontId="9" fillId="0" borderId="45" xfId="150" applyNumberFormat="1" applyFont="1" applyFill="1" applyBorder="1">
      <alignment/>
      <protection/>
    </xf>
    <xf numFmtId="164" fontId="9" fillId="0" borderId="23" xfId="147" applyNumberFormat="1" applyFont="1" applyFill="1" applyBorder="1" applyAlignment="1" applyProtection="1">
      <alignment horizontal="left"/>
      <protection/>
    </xf>
    <xf numFmtId="166" fontId="9" fillId="0" borderId="24" xfId="150" applyNumberFormat="1" applyFont="1" applyFill="1" applyBorder="1">
      <alignment/>
      <protection/>
    </xf>
    <xf numFmtId="164" fontId="9" fillId="0" borderId="19" xfId="147" applyNumberFormat="1" applyFont="1" applyFill="1" applyBorder="1" applyAlignment="1" applyProtection="1">
      <alignment horizontal="left"/>
      <protection/>
    </xf>
    <xf numFmtId="166" fontId="9" fillId="0" borderId="47" xfId="150" applyNumberFormat="1" applyFont="1" applyFill="1" applyBorder="1">
      <alignment/>
      <protection/>
    </xf>
    <xf numFmtId="166" fontId="9" fillId="0" borderId="45" xfId="147" applyNumberFormat="1" applyFont="1" applyFill="1" applyBorder="1">
      <alignment/>
      <protection/>
    </xf>
    <xf numFmtId="166" fontId="9" fillId="0" borderId="24" xfId="147" applyNumberFormat="1" applyFont="1" applyFill="1" applyBorder="1">
      <alignment/>
      <protection/>
    </xf>
    <xf numFmtId="166" fontId="9" fillId="0" borderId="47" xfId="147" applyNumberFormat="1" applyFont="1" applyFill="1" applyBorder="1">
      <alignment/>
      <protection/>
    </xf>
    <xf numFmtId="166" fontId="9" fillId="0" borderId="45" xfId="148" applyNumberFormat="1" applyFont="1" applyBorder="1">
      <alignment/>
      <protection/>
    </xf>
    <xf numFmtId="166" fontId="9" fillId="0" borderId="24" xfId="148" applyNumberFormat="1" applyFont="1" applyBorder="1">
      <alignment/>
      <protection/>
    </xf>
    <xf numFmtId="166" fontId="9" fillId="0" borderId="47" xfId="148" applyNumberFormat="1" applyFont="1" applyBorder="1">
      <alignment/>
      <protection/>
    </xf>
    <xf numFmtId="166" fontId="9" fillId="0" borderId="45" xfId="151" applyNumberFormat="1" applyFont="1" applyFill="1" applyBorder="1">
      <alignment/>
      <protection/>
    </xf>
    <xf numFmtId="166" fontId="9" fillId="0" borderId="24" xfId="151" applyNumberFormat="1" applyFont="1" applyFill="1" applyBorder="1">
      <alignment/>
      <protection/>
    </xf>
    <xf numFmtId="166" fontId="9" fillId="0" borderId="47" xfId="151" applyNumberFormat="1" applyFont="1" applyFill="1" applyBorder="1">
      <alignment/>
      <protection/>
    </xf>
    <xf numFmtId="166" fontId="9" fillId="0" borderId="32" xfId="152" applyNumberFormat="1" applyFont="1" applyFill="1" applyBorder="1">
      <alignment/>
      <protection/>
    </xf>
    <xf numFmtId="166" fontId="9" fillId="0" borderId="19" xfId="152" applyNumberFormat="1" applyFont="1" applyFill="1" applyBorder="1">
      <alignment/>
      <protection/>
    </xf>
    <xf numFmtId="164" fontId="11" fillId="33" borderId="75" xfId="153" applyNumberFormat="1" applyFont="1" applyFill="1" applyBorder="1" applyAlignment="1">
      <alignment horizontal="center"/>
      <protection/>
    </xf>
    <xf numFmtId="164" fontId="11" fillId="33" borderId="55" xfId="153" applyNumberFormat="1" applyFont="1" applyFill="1" applyBorder="1">
      <alignment/>
      <protection/>
    </xf>
    <xf numFmtId="164" fontId="11" fillId="33" borderId="56" xfId="153" applyNumberFormat="1" applyFont="1" applyFill="1" applyBorder="1" applyAlignment="1">
      <alignment horizontal="center"/>
      <protection/>
    </xf>
    <xf numFmtId="164" fontId="11" fillId="33" borderId="19" xfId="153" applyNumberFormat="1" applyFont="1" applyFill="1" applyBorder="1" applyAlignment="1">
      <alignment horizontal="center"/>
      <protection/>
    </xf>
    <xf numFmtId="49" fontId="11" fillId="33" borderId="19" xfId="153" applyNumberFormat="1" applyFont="1" applyFill="1" applyBorder="1" applyAlignment="1">
      <alignment horizontal="center"/>
      <protection/>
    </xf>
    <xf numFmtId="49" fontId="11" fillId="33" borderId="40" xfId="153" applyNumberFormat="1" applyFont="1" applyFill="1" applyBorder="1" applyAlignment="1">
      <alignment horizontal="center"/>
      <protection/>
    </xf>
    <xf numFmtId="164" fontId="14" fillId="0" borderId="22" xfId="107" applyFont="1" applyBorder="1" applyAlignment="1">
      <alignment horizontal="center"/>
      <protection/>
    </xf>
    <xf numFmtId="164" fontId="11" fillId="0" borderId="23" xfId="107" applyFont="1" applyBorder="1">
      <alignment/>
      <protection/>
    </xf>
    <xf numFmtId="164" fontId="11" fillId="0" borderId="23" xfId="107" applyFont="1" applyBorder="1" applyAlignment="1" quotePrefix="1">
      <alignment horizontal="right"/>
      <protection/>
    </xf>
    <xf numFmtId="164" fontId="11" fillId="0" borderId="26" xfId="107" applyFont="1" applyBorder="1" applyAlignment="1" quotePrefix="1">
      <alignment horizontal="right"/>
      <protection/>
    </xf>
    <xf numFmtId="169" fontId="14" fillId="0" borderId="22" xfId="107" applyNumberFormat="1" applyFont="1" applyBorder="1" applyAlignment="1">
      <alignment horizontal="center"/>
      <protection/>
    </xf>
    <xf numFmtId="164" fontId="14" fillId="0" borderId="23" xfId="107" applyFont="1" applyBorder="1">
      <alignment/>
      <protection/>
    </xf>
    <xf numFmtId="164" fontId="14" fillId="0" borderId="23" xfId="107" applyFont="1" applyBorder="1" applyAlignment="1">
      <alignment horizontal="right"/>
      <protection/>
    </xf>
    <xf numFmtId="164" fontId="14" fillId="0" borderId="26" xfId="107" applyFont="1" applyBorder="1" applyAlignment="1">
      <alignment horizontal="right"/>
      <protection/>
    </xf>
    <xf numFmtId="169" fontId="11" fillId="0" borderId="22" xfId="107" applyNumberFormat="1" applyFont="1" applyBorder="1" applyAlignment="1">
      <alignment horizontal="left"/>
      <protection/>
    </xf>
    <xf numFmtId="164" fontId="14" fillId="0" borderId="57" xfId="107" applyFont="1" applyBorder="1">
      <alignment/>
      <protection/>
    </xf>
    <xf numFmtId="164" fontId="11" fillId="0" borderId="52" xfId="107" applyFont="1" applyBorder="1">
      <alignment/>
      <protection/>
    </xf>
    <xf numFmtId="164" fontId="11" fillId="0" borderId="50" xfId="107" applyFont="1" applyBorder="1" applyAlignment="1">
      <alignment horizontal="right"/>
      <protection/>
    </xf>
    <xf numFmtId="164" fontId="11" fillId="0" borderId="50" xfId="107" applyFont="1" applyBorder="1" applyAlignment="1" quotePrefix="1">
      <alignment horizontal="right"/>
      <protection/>
    </xf>
    <xf numFmtId="164" fontId="11" fillId="0" borderId="68" xfId="107" applyFont="1" applyBorder="1" applyAlignment="1" quotePrefix="1">
      <alignment horizontal="right"/>
      <protection/>
    </xf>
    <xf numFmtId="164" fontId="14" fillId="0" borderId="0" xfId="153" applyNumberFormat="1" applyFont="1" applyBorder="1">
      <alignment/>
      <protection/>
    </xf>
    <xf numFmtId="164" fontId="11" fillId="0" borderId="0" xfId="153" applyNumberFormat="1" applyFont="1" applyBorder="1">
      <alignment/>
      <protection/>
    </xf>
    <xf numFmtId="164" fontId="11" fillId="0" borderId="0" xfId="153" applyNumberFormat="1" applyFont="1" applyBorder="1" applyAlignment="1">
      <alignment horizontal="right"/>
      <protection/>
    </xf>
    <xf numFmtId="164" fontId="14" fillId="0" borderId="0" xfId="153" applyNumberFormat="1" applyFont="1" applyBorder="1" applyAlignment="1">
      <alignment horizontal="right"/>
      <protection/>
    </xf>
    <xf numFmtId="164" fontId="11" fillId="0" borderId="0" xfId="153" applyNumberFormat="1" applyFont="1" applyBorder="1" applyAlignment="1" quotePrefix="1">
      <alignment horizontal="right"/>
      <protection/>
    </xf>
    <xf numFmtId="164" fontId="11" fillId="33" borderId="75" xfId="154" applyNumberFormat="1" applyFont="1" applyFill="1" applyBorder="1" applyAlignment="1">
      <alignment horizontal="center"/>
      <protection/>
    </xf>
    <xf numFmtId="164" fontId="11" fillId="33" borderId="55" xfId="154" applyNumberFormat="1" applyFont="1" applyFill="1" applyBorder="1">
      <alignment/>
      <protection/>
    </xf>
    <xf numFmtId="164" fontId="11" fillId="33" borderId="56" xfId="154" applyNumberFormat="1" applyFont="1" applyFill="1" applyBorder="1" applyAlignment="1">
      <alignment horizontal="center"/>
      <protection/>
    </xf>
    <xf numFmtId="164" fontId="11" fillId="33" borderId="19" xfId="154" applyNumberFormat="1" applyFont="1" applyFill="1" applyBorder="1" applyAlignment="1">
      <alignment horizontal="center"/>
      <protection/>
    </xf>
    <xf numFmtId="49" fontId="11" fillId="33" borderId="19" xfId="154" applyNumberFormat="1" applyFont="1" applyFill="1" applyBorder="1" applyAlignment="1">
      <alignment horizontal="center"/>
      <protection/>
    </xf>
    <xf numFmtId="49" fontId="11" fillId="33" borderId="40" xfId="154" applyNumberFormat="1" applyFont="1" applyFill="1" applyBorder="1" applyAlignment="1">
      <alignment horizontal="center"/>
      <protection/>
    </xf>
    <xf numFmtId="164" fontId="11" fillId="0" borderId="46" xfId="107" applyFont="1" applyBorder="1">
      <alignment/>
      <protection/>
    </xf>
    <xf numFmtId="164" fontId="14" fillId="0" borderId="46" xfId="107" applyFont="1" applyBorder="1" applyAlignment="1">
      <alignment horizontal="right"/>
      <protection/>
    </xf>
    <xf numFmtId="169" fontId="11" fillId="0" borderId="22" xfId="107" applyNumberFormat="1" applyFont="1" applyBorder="1" applyAlignment="1">
      <alignment horizontal="center"/>
      <protection/>
    </xf>
    <xf numFmtId="164" fontId="11" fillId="0" borderId="23" xfId="107" applyFont="1" applyBorder="1" applyAlignment="1">
      <alignment horizontal="right"/>
      <protection/>
    </xf>
    <xf numFmtId="164" fontId="11" fillId="0" borderId="46" xfId="107" applyFont="1" applyBorder="1" applyAlignment="1">
      <alignment horizontal="right"/>
      <protection/>
    </xf>
    <xf numFmtId="164" fontId="11" fillId="0" borderId="26" xfId="107" applyFont="1" applyBorder="1" applyAlignment="1">
      <alignment horizontal="right"/>
      <protection/>
    </xf>
    <xf numFmtId="169" fontId="11" fillId="0" borderId="27" xfId="107" applyNumberFormat="1" applyFont="1" applyBorder="1" applyAlignment="1">
      <alignment horizontal="center"/>
      <protection/>
    </xf>
    <xf numFmtId="164" fontId="11" fillId="0" borderId="28" xfId="107" applyFont="1" applyBorder="1">
      <alignment/>
      <protection/>
    </xf>
    <xf numFmtId="164" fontId="11" fillId="0" borderId="28" xfId="107" applyFont="1" applyBorder="1" applyAlignment="1">
      <alignment horizontal="right"/>
      <protection/>
    </xf>
    <xf numFmtId="164" fontId="11" fillId="0" borderId="79" xfId="107" applyFont="1" applyBorder="1" applyAlignment="1">
      <alignment horizontal="right"/>
      <protection/>
    </xf>
    <xf numFmtId="164" fontId="11" fillId="0" borderId="29" xfId="107" applyFont="1" applyBorder="1" applyAlignment="1">
      <alignment horizontal="right"/>
      <protection/>
    </xf>
    <xf numFmtId="0" fontId="9" fillId="0" borderId="76" xfId="0" applyFont="1" applyBorder="1" applyAlignment="1">
      <alignment/>
    </xf>
    <xf numFmtId="164" fontId="14" fillId="0" borderId="76" xfId="154" applyNumberFormat="1" applyFont="1" applyBorder="1">
      <alignment/>
      <protection/>
    </xf>
    <xf numFmtId="164" fontId="10" fillId="33" borderId="75" xfId="155" applyNumberFormat="1" applyFont="1" applyFill="1" applyBorder="1">
      <alignment/>
      <protection/>
    </xf>
    <xf numFmtId="164" fontId="10" fillId="33" borderId="55" xfId="155" applyNumberFormat="1" applyFont="1" applyFill="1" applyBorder="1">
      <alignment/>
      <protection/>
    </xf>
    <xf numFmtId="164" fontId="10" fillId="33" borderId="56" xfId="155" applyNumberFormat="1" applyFont="1" applyFill="1" applyBorder="1" applyAlignment="1">
      <alignment horizontal="center"/>
      <protection/>
    </xf>
    <xf numFmtId="164" fontId="10" fillId="33" borderId="19" xfId="155" applyNumberFormat="1" applyFont="1" applyFill="1" applyBorder="1" applyAlignment="1">
      <alignment horizontal="center"/>
      <protection/>
    </xf>
    <xf numFmtId="164" fontId="10" fillId="33" borderId="20" xfId="155" applyNumberFormat="1" applyFont="1" applyFill="1" applyBorder="1" applyAlignment="1" quotePrefix="1">
      <alignment horizontal="center"/>
      <protection/>
    </xf>
    <xf numFmtId="164" fontId="10" fillId="33" borderId="19" xfId="155" applyNumberFormat="1" applyFont="1" applyFill="1" applyBorder="1" applyAlignment="1" quotePrefix="1">
      <alignment horizontal="center"/>
      <protection/>
    </xf>
    <xf numFmtId="164" fontId="10" fillId="33" borderId="40" xfId="155" applyNumberFormat="1" applyFont="1" applyFill="1" applyBorder="1" applyAlignment="1" quotePrefix="1">
      <alignment horizontal="center"/>
      <protection/>
    </xf>
    <xf numFmtId="164" fontId="14" fillId="0" borderId="22" xfId="133" applyFont="1" applyBorder="1">
      <alignment/>
      <protection/>
    </xf>
    <xf numFmtId="164" fontId="11" fillId="0" borderId="23" xfId="133" applyFont="1" applyBorder="1">
      <alignment/>
      <protection/>
    </xf>
    <xf numFmtId="164" fontId="11" fillId="0" borderId="23" xfId="133" applyFont="1" applyBorder="1" applyAlignment="1" quotePrefix="1">
      <alignment horizontal="right"/>
      <protection/>
    </xf>
    <xf numFmtId="164" fontId="11" fillId="0" borderId="46" xfId="133" applyFont="1" applyBorder="1" applyAlignment="1" quotePrefix="1">
      <alignment horizontal="right"/>
      <protection/>
    </xf>
    <xf numFmtId="164" fontId="11" fillId="0" borderId="26" xfId="133" applyFont="1" applyBorder="1" applyAlignment="1" quotePrefix="1">
      <alignment horizontal="right"/>
      <protection/>
    </xf>
    <xf numFmtId="169" fontId="14" fillId="0" borderId="22" xfId="133" applyNumberFormat="1" applyFont="1" applyBorder="1" applyAlignment="1">
      <alignment horizontal="center"/>
      <protection/>
    </xf>
    <xf numFmtId="164" fontId="14" fillId="0" borderId="23" xfId="133" applyFont="1" applyBorder="1">
      <alignment/>
      <protection/>
    </xf>
    <xf numFmtId="164" fontId="14" fillId="0" borderId="23" xfId="133" applyFont="1" applyBorder="1" applyAlignment="1">
      <alignment horizontal="right"/>
      <protection/>
    </xf>
    <xf numFmtId="164" fontId="14" fillId="0" borderId="46" xfId="133" applyFont="1" applyBorder="1" applyAlignment="1">
      <alignment horizontal="right"/>
      <protection/>
    </xf>
    <xf numFmtId="164" fontId="14" fillId="0" borderId="26" xfId="133" applyFont="1" applyBorder="1" applyAlignment="1">
      <alignment horizontal="right"/>
      <protection/>
    </xf>
    <xf numFmtId="164" fontId="14" fillId="0" borderId="26" xfId="133" applyFont="1" applyBorder="1" applyAlignment="1" quotePrefix="1">
      <alignment horizontal="right"/>
      <protection/>
    </xf>
    <xf numFmtId="164" fontId="11" fillId="0" borderId="23" xfId="133" applyFont="1" applyBorder="1" applyAlignment="1">
      <alignment horizontal="right"/>
      <protection/>
    </xf>
    <xf numFmtId="164" fontId="11" fillId="0" borderId="46" xfId="133" applyFont="1" applyBorder="1" applyAlignment="1">
      <alignment horizontal="right"/>
      <protection/>
    </xf>
    <xf numFmtId="164" fontId="14" fillId="0" borderId="57" xfId="133" applyFont="1" applyBorder="1">
      <alignment/>
      <protection/>
    </xf>
    <xf numFmtId="164" fontId="11" fillId="0" borderId="50" xfId="133" applyFont="1" applyBorder="1">
      <alignment/>
      <protection/>
    </xf>
    <xf numFmtId="164" fontId="11" fillId="0" borderId="50" xfId="133" applyFont="1" applyBorder="1" applyAlignment="1">
      <alignment horizontal="right"/>
      <protection/>
    </xf>
    <xf numFmtId="164" fontId="11" fillId="0" borderId="53" xfId="133" applyFont="1" applyBorder="1" applyAlignment="1">
      <alignment horizontal="right"/>
      <protection/>
    </xf>
    <xf numFmtId="164" fontId="11" fillId="0" borderId="68" xfId="133" applyFont="1" applyBorder="1" applyAlignment="1" quotePrefix="1">
      <alignment horizontal="right"/>
      <protection/>
    </xf>
    <xf numFmtId="164" fontId="10" fillId="33" borderId="75" xfId="156" applyNumberFormat="1" applyFont="1" applyFill="1" applyBorder="1" applyAlignment="1">
      <alignment horizontal="left"/>
      <protection/>
    </xf>
    <xf numFmtId="164" fontId="10" fillId="33" borderId="84" xfId="156" applyNumberFormat="1" applyFont="1" applyFill="1" applyBorder="1">
      <alignment/>
      <protection/>
    </xf>
    <xf numFmtId="164" fontId="10" fillId="33" borderId="56" xfId="156" applyNumberFormat="1" applyFont="1" applyFill="1" applyBorder="1" applyAlignment="1">
      <alignment horizontal="center"/>
      <protection/>
    </xf>
    <xf numFmtId="164" fontId="10" fillId="33" borderId="38" xfId="156" applyNumberFormat="1" applyFont="1" applyFill="1" applyBorder="1" applyAlignment="1">
      <alignment horizontal="center"/>
      <protection/>
    </xf>
    <xf numFmtId="164" fontId="11" fillId="33" borderId="19" xfId="93" applyNumberFormat="1" applyFont="1" applyFill="1" applyBorder="1" applyAlignment="1" quotePrefix="1">
      <alignment horizontal="center"/>
      <protection/>
    </xf>
    <xf numFmtId="164" fontId="11" fillId="33" borderId="47" xfId="93" applyNumberFormat="1" applyFont="1" applyFill="1" applyBorder="1" applyAlignment="1" quotePrefix="1">
      <alignment horizontal="center"/>
      <protection/>
    </xf>
    <xf numFmtId="164" fontId="11" fillId="33" borderId="40" xfId="93" applyNumberFormat="1" applyFont="1" applyFill="1" applyBorder="1" applyAlignment="1" quotePrefix="1">
      <alignment horizontal="center"/>
      <protection/>
    </xf>
    <xf numFmtId="164" fontId="14" fillId="0" borderId="22" xfId="134" applyFont="1" applyBorder="1" applyAlignment="1">
      <alignment horizontal="left"/>
      <protection/>
    </xf>
    <xf numFmtId="164" fontId="11" fillId="0" borderId="23" xfId="134" applyFont="1" applyBorder="1">
      <alignment/>
      <protection/>
    </xf>
    <xf numFmtId="164" fontId="11" fillId="0" borderId="23" xfId="134" applyFont="1" applyBorder="1" applyAlignment="1" quotePrefix="1">
      <alignment/>
      <protection/>
    </xf>
    <xf numFmtId="164" fontId="11" fillId="0" borderId="23" xfId="134" applyFont="1" applyBorder="1" applyAlignment="1" quotePrefix="1">
      <alignment horizontal="right"/>
      <protection/>
    </xf>
    <xf numFmtId="164" fontId="11" fillId="0" borderId="26" xfId="134" applyFont="1" applyBorder="1" applyAlignment="1" quotePrefix="1">
      <alignment horizontal="right"/>
      <protection/>
    </xf>
    <xf numFmtId="169" fontId="14" fillId="0" borderId="22" xfId="134" applyNumberFormat="1" applyFont="1" applyBorder="1" applyAlignment="1">
      <alignment horizontal="center"/>
      <protection/>
    </xf>
    <xf numFmtId="169" fontId="14" fillId="0" borderId="23" xfId="134" applyNumberFormat="1" applyFont="1" applyBorder="1" applyAlignment="1">
      <alignment horizontal="left"/>
      <protection/>
    </xf>
    <xf numFmtId="164" fontId="14" fillId="0" borderId="23" xfId="134" applyFont="1" applyBorder="1" applyAlignment="1">
      <alignment/>
      <protection/>
    </xf>
    <xf numFmtId="164" fontId="14" fillId="0" borderId="23" xfId="134" applyFont="1" applyBorder="1" applyAlignment="1">
      <alignment horizontal="right"/>
      <protection/>
    </xf>
    <xf numFmtId="164" fontId="14" fillId="0" borderId="26" xfId="134" applyFont="1" applyBorder="1" applyAlignment="1">
      <alignment horizontal="right"/>
      <protection/>
    </xf>
    <xf numFmtId="169" fontId="14" fillId="0" borderId="22" xfId="134" applyNumberFormat="1" applyFont="1" applyBorder="1" applyAlignment="1">
      <alignment horizontal="left"/>
      <protection/>
    </xf>
    <xf numFmtId="169" fontId="11" fillId="0" borderId="23" xfId="134" applyNumberFormat="1" applyFont="1" applyBorder="1" applyAlignment="1">
      <alignment horizontal="left"/>
      <protection/>
    </xf>
    <xf numFmtId="164" fontId="11" fillId="0" borderId="23" xfId="134" applyFont="1" applyBorder="1" applyAlignment="1">
      <alignment/>
      <protection/>
    </xf>
    <xf numFmtId="169" fontId="14" fillId="0" borderId="57" xfId="134" applyNumberFormat="1" applyFont="1" applyBorder="1" applyAlignment="1">
      <alignment horizontal="left"/>
      <protection/>
    </xf>
    <xf numFmtId="169" fontId="11" fillId="0" borderId="50" xfId="134" applyNumberFormat="1" applyFont="1" applyBorder="1" applyAlignment="1">
      <alignment horizontal="left"/>
      <protection/>
    </xf>
    <xf numFmtId="164" fontId="11" fillId="0" borderId="50" xfId="134" applyFont="1" applyBorder="1" applyAlignment="1">
      <alignment/>
      <protection/>
    </xf>
    <xf numFmtId="164" fontId="11" fillId="0" borderId="50" xfId="134" applyFont="1" applyBorder="1" applyAlignment="1" quotePrefix="1">
      <alignment horizontal="right"/>
      <protection/>
    </xf>
    <xf numFmtId="164" fontId="11" fillId="0" borderId="68" xfId="134" applyFont="1" applyBorder="1" applyAlignment="1" quotePrefix="1">
      <alignment horizontal="right"/>
      <protection/>
    </xf>
    <xf numFmtId="164" fontId="10" fillId="33" borderId="75" xfId="157" applyNumberFormat="1" applyFont="1" applyFill="1" applyBorder="1" applyAlignment="1">
      <alignment horizontal="left"/>
      <protection/>
    </xf>
    <xf numFmtId="164" fontId="10" fillId="33" borderId="84" xfId="157" applyNumberFormat="1" applyFont="1" applyFill="1" applyBorder="1">
      <alignment/>
      <protection/>
    </xf>
    <xf numFmtId="164" fontId="10" fillId="33" borderId="56" xfId="157" applyNumberFormat="1" applyFont="1" applyFill="1" applyBorder="1" applyAlignment="1">
      <alignment horizontal="center"/>
      <protection/>
    </xf>
    <xf numFmtId="164" fontId="10" fillId="33" borderId="38" xfId="157" applyNumberFormat="1" applyFont="1" applyFill="1" applyBorder="1" applyAlignment="1">
      <alignment horizontal="center"/>
      <protection/>
    </xf>
    <xf numFmtId="164" fontId="11" fillId="33" borderId="20" xfId="93" applyNumberFormat="1" applyFont="1" applyFill="1" applyBorder="1" applyAlignment="1" quotePrefix="1">
      <alignment horizontal="center"/>
      <protection/>
    </xf>
    <xf numFmtId="164" fontId="11" fillId="0" borderId="46" xfId="134" applyFont="1" applyBorder="1" applyAlignment="1" quotePrefix="1">
      <alignment/>
      <protection/>
    </xf>
    <xf numFmtId="164" fontId="14" fillId="0" borderId="46" xfId="134" applyFont="1" applyBorder="1" applyAlignment="1">
      <alignment/>
      <protection/>
    </xf>
    <xf numFmtId="164" fontId="11" fillId="0" borderId="46" xfId="134" applyFont="1" applyBorder="1" applyAlignment="1">
      <alignment/>
      <protection/>
    </xf>
    <xf numFmtId="164" fontId="11" fillId="0" borderId="26" xfId="134" applyFont="1" applyBorder="1" applyAlignment="1">
      <alignment horizontal="right"/>
      <protection/>
    </xf>
    <xf numFmtId="169" fontId="14" fillId="0" borderId="27" xfId="134" applyNumberFormat="1" applyFont="1" applyBorder="1" applyAlignment="1">
      <alignment horizontal="center"/>
      <protection/>
    </xf>
    <xf numFmtId="169" fontId="11" fillId="0" borderId="28" xfId="134" applyNumberFormat="1" applyFont="1" applyBorder="1" applyAlignment="1">
      <alignment horizontal="left"/>
      <protection/>
    </xf>
    <xf numFmtId="164" fontId="11" fillId="0" borderId="28" xfId="134" applyFont="1" applyBorder="1" applyAlignment="1">
      <alignment/>
      <protection/>
    </xf>
    <xf numFmtId="164" fontId="11" fillId="0" borderId="79" xfId="134" applyFont="1" applyBorder="1" applyAlignment="1">
      <alignment/>
      <protection/>
    </xf>
    <xf numFmtId="164" fontId="11" fillId="0" borderId="29" xfId="134" applyFont="1" applyBorder="1" applyAlignment="1">
      <alignment horizontal="right"/>
      <protection/>
    </xf>
    <xf numFmtId="164" fontId="14" fillId="0" borderId="76" xfId="134" applyFont="1" applyBorder="1" applyAlignment="1">
      <alignment/>
      <protection/>
    </xf>
    <xf numFmtId="164" fontId="14" fillId="0" borderId="76" xfId="134" applyFont="1" applyBorder="1" applyAlignment="1">
      <alignment horizontal="right"/>
      <protection/>
    </xf>
    <xf numFmtId="169" fontId="14" fillId="0" borderId="0" xfId="134" applyNumberFormat="1" applyFont="1" applyBorder="1" applyAlignment="1">
      <alignment horizontal="center"/>
      <protection/>
    </xf>
    <xf numFmtId="169" fontId="14" fillId="0" borderId="0" xfId="134" applyNumberFormat="1" applyFont="1" applyBorder="1" applyAlignment="1">
      <alignment horizontal="left"/>
      <protection/>
    </xf>
    <xf numFmtId="164" fontId="14" fillId="0" borderId="0" xfId="134" applyFont="1" applyBorder="1" applyAlignment="1">
      <alignment/>
      <protection/>
    </xf>
    <xf numFmtId="164" fontId="14" fillId="0" borderId="0" xfId="134" applyFont="1" applyBorder="1" applyAlignment="1">
      <alignment horizontal="right"/>
      <protection/>
    </xf>
    <xf numFmtId="169" fontId="11" fillId="0" borderId="0" xfId="134" applyNumberFormat="1" applyFont="1" applyBorder="1" applyAlignment="1">
      <alignment horizontal="left"/>
      <protection/>
    </xf>
    <xf numFmtId="164" fontId="11" fillId="0" borderId="0" xfId="134" applyFont="1" applyBorder="1" applyAlignment="1">
      <alignment/>
      <protection/>
    </xf>
    <xf numFmtId="164" fontId="11" fillId="0" borderId="0" xfId="134" applyFont="1" applyBorder="1" applyAlignment="1" quotePrefix="1">
      <alignment horizontal="right"/>
      <protection/>
    </xf>
    <xf numFmtId="164" fontId="10" fillId="33" borderId="75" xfId="158" applyNumberFormat="1" applyFont="1" applyFill="1" applyBorder="1" applyAlignment="1">
      <alignment horizontal="left"/>
      <protection/>
    </xf>
    <xf numFmtId="164" fontId="10" fillId="33" borderId="55" xfId="158" applyNumberFormat="1" applyFont="1" applyFill="1" applyBorder="1">
      <alignment/>
      <protection/>
    </xf>
    <xf numFmtId="164" fontId="10" fillId="33" borderId="56" xfId="158" applyNumberFormat="1" applyFont="1" applyFill="1" applyBorder="1" applyAlignment="1">
      <alignment horizontal="center"/>
      <protection/>
    </xf>
    <xf numFmtId="164" fontId="10" fillId="33" borderId="19" xfId="158" applyNumberFormat="1" applyFont="1" applyFill="1" applyBorder="1" applyAlignment="1">
      <alignment horizontal="center"/>
      <protection/>
    </xf>
    <xf numFmtId="164" fontId="10" fillId="33" borderId="19" xfId="158" applyNumberFormat="1" applyFont="1" applyFill="1" applyBorder="1" applyAlignment="1" quotePrefix="1">
      <alignment horizontal="center"/>
      <protection/>
    </xf>
    <xf numFmtId="164" fontId="10" fillId="33" borderId="40" xfId="158" applyNumberFormat="1" applyFont="1" applyFill="1" applyBorder="1" applyAlignment="1" quotePrefix="1">
      <alignment horizontal="center"/>
      <protection/>
    </xf>
    <xf numFmtId="164" fontId="14" fillId="0" borderId="22" xfId="135" applyFont="1" applyBorder="1" applyAlignment="1">
      <alignment horizontal="left"/>
      <protection/>
    </xf>
    <xf numFmtId="164" fontId="11" fillId="0" borderId="23" xfId="135" applyFont="1" applyBorder="1">
      <alignment/>
      <protection/>
    </xf>
    <xf numFmtId="164" fontId="11" fillId="0" borderId="23" xfId="135" applyFont="1" applyBorder="1" applyAlignment="1" quotePrefix="1">
      <alignment horizontal="right"/>
      <protection/>
    </xf>
    <xf numFmtId="164" fontId="11" fillId="0" borderId="46" xfId="135" applyFont="1" applyBorder="1" applyAlignment="1" quotePrefix="1">
      <alignment horizontal="right"/>
      <protection/>
    </xf>
    <xf numFmtId="164" fontId="11" fillId="0" borderId="26" xfId="135" applyFont="1" applyBorder="1" applyAlignment="1" quotePrefix="1">
      <alignment horizontal="right"/>
      <protection/>
    </xf>
    <xf numFmtId="169" fontId="14" fillId="0" borderId="22" xfId="135" applyNumberFormat="1" applyFont="1" applyBorder="1" applyAlignment="1">
      <alignment horizontal="center"/>
      <protection/>
    </xf>
    <xf numFmtId="169" fontId="14" fillId="0" borderId="23" xfId="135" applyNumberFormat="1" applyFont="1" applyBorder="1" applyAlignment="1">
      <alignment horizontal="left"/>
      <protection/>
    </xf>
    <xf numFmtId="164" fontId="14" fillId="0" borderId="23" xfId="135" applyFont="1" applyBorder="1" applyAlignment="1">
      <alignment horizontal="right"/>
      <protection/>
    </xf>
    <xf numFmtId="164" fontId="14" fillId="0" borderId="46" xfId="135" applyFont="1" applyBorder="1" applyAlignment="1">
      <alignment horizontal="right"/>
      <protection/>
    </xf>
    <xf numFmtId="164" fontId="14" fillId="0" borderId="26" xfId="135" applyFont="1" applyBorder="1" applyAlignment="1">
      <alignment horizontal="right"/>
      <protection/>
    </xf>
    <xf numFmtId="169" fontId="14" fillId="0" borderId="22" xfId="135" applyNumberFormat="1" applyFont="1" applyBorder="1" applyAlignment="1">
      <alignment horizontal="left"/>
      <protection/>
    </xf>
    <xf numFmtId="169" fontId="11" fillId="0" borderId="23" xfId="135" applyNumberFormat="1" applyFont="1" applyBorder="1" applyAlignment="1">
      <alignment horizontal="left"/>
      <protection/>
    </xf>
    <xf numFmtId="164" fontId="11" fillId="0" borderId="23" xfId="135" applyFont="1" applyBorder="1" applyAlignment="1">
      <alignment horizontal="right"/>
      <protection/>
    </xf>
    <xf numFmtId="164" fontId="11" fillId="0" borderId="46" xfId="135" applyFont="1" applyBorder="1" applyAlignment="1">
      <alignment horizontal="right"/>
      <protection/>
    </xf>
    <xf numFmtId="169" fontId="14" fillId="0" borderId="57" xfId="135" applyNumberFormat="1" applyFont="1" applyBorder="1" applyAlignment="1">
      <alignment horizontal="left"/>
      <protection/>
    </xf>
    <xf numFmtId="169" fontId="11" fillId="0" borderId="50" xfId="135" applyNumberFormat="1" applyFont="1" applyBorder="1" applyAlignment="1">
      <alignment horizontal="left"/>
      <protection/>
    </xf>
    <xf numFmtId="164" fontId="11" fillId="0" borderId="50" xfId="135" applyFont="1" applyBorder="1" applyAlignment="1">
      <alignment horizontal="right"/>
      <protection/>
    </xf>
    <xf numFmtId="164" fontId="11" fillId="0" borderId="53" xfId="135" applyFont="1" applyBorder="1" applyAlignment="1">
      <alignment horizontal="right"/>
      <protection/>
    </xf>
    <xf numFmtId="164" fontId="11" fillId="0" borderId="68" xfId="135" applyFont="1" applyBorder="1" applyAlignment="1" quotePrefix="1">
      <alignment horizontal="right"/>
      <protection/>
    </xf>
    <xf numFmtId="0" fontId="9" fillId="0" borderId="0" xfId="138" applyFont="1">
      <alignment/>
      <protection/>
    </xf>
    <xf numFmtId="164" fontId="10" fillId="33" borderId="89" xfId="95" applyNumberFormat="1" applyFont="1" applyFill="1" applyBorder="1" applyAlignment="1">
      <alignment horizontal="center"/>
      <protection/>
    </xf>
    <xf numFmtId="164" fontId="10" fillId="33" borderId="55" xfId="95" applyNumberFormat="1" applyFont="1" applyFill="1" applyBorder="1" applyAlignment="1">
      <alignment horizontal="center"/>
      <protection/>
    </xf>
    <xf numFmtId="164" fontId="10" fillId="33" borderId="55" xfId="95" applyNumberFormat="1" applyFont="1" applyFill="1" applyBorder="1" applyAlignment="1" quotePrefix="1">
      <alignment horizontal="center"/>
      <protection/>
    </xf>
    <xf numFmtId="164" fontId="10" fillId="33" borderId="84" xfId="95" applyNumberFormat="1" applyFont="1" applyFill="1" applyBorder="1" applyAlignment="1" quotePrefix="1">
      <alignment horizontal="center"/>
      <protection/>
    </xf>
    <xf numFmtId="0" fontId="10" fillId="33" borderId="80" xfId="138" applyFont="1" applyFill="1" applyBorder="1" applyAlignment="1">
      <alignment horizontal="center"/>
      <protection/>
    </xf>
    <xf numFmtId="164" fontId="9" fillId="0" borderId="35" xfId="95" applyNumberFormat="1" applyFont="1" applyBorder="1" applyAlignment="1">
      <alignment horizontal="left"/>
      <protection/>
    </xf>
    <xf numFmtId="2" fontId="9" fillId="0" borderId="20" xfId="136" applyNumberFormat="1" applyFont="1" applyBorder="1">
      <alignment/>
      <protection/>
    </xf>
    <xf numFmtId="2" fontId="9" fillId="0" borderId="36" xfId="136" applyNumberFormat="1" applyFont="1" applyBorder="1">
      <alignment/>
      <protection/>
    </xf>
    <xf numFmtId="2" fontId="9" fillId="0" borderId="21" xfId="138" applyNumberFormat="1" applyFont="1" applyBorder="1">
      <alignment/>
      <protection/>
    </xf>
    <xf numFmtId="2" fontId="9" fillId="0" borderId="36" xfId="136" applyNumberFormat="1" applyFont="1" applyBorder="1" applyAlignment="1" quotePrefix="1">
      <alignment horizontal="right"/>
      <protection/>
    </xf>
    <xf numFmtId="2" fontId="9" fillId="0" borderId="20" xfId="136" applyNumberFormat="1" applyFont="1" applyFill="1" applyBorder="1">
      <alignment/>
      <protection/>
    </xf>
    <xf numFmtId="164" fontId="10" fillId="0" borderId="88" xfId="95" applyNumberFormat="1" applyFont="1" applyBorder="1" applyAlignment="1">
      <alignment horizontal="center"/>
      <protection/>
    </xf>
    <xf numFmtId="2" fontId="10" fillId="0" borderId="28" xfId="136" applyNumberFormat="1" applyFont="1" applyBorder="1">
      <alignment/>
      <protection/>
    </xf>
    <xf numFmtId="2" fontId="10" fillId="0" borderId="79" xfId="136" applyNumberFormat="1" applyFont="1" applyBorder="1">
      <alignment/>
      <protection/>
    </xf>
    <xf numFmtId="2" fontId="10" fillId="0" borderId="29" xfId="138" applyNumberFormat="1" applyFont="1" applyBorder="1">
      <alignment/>
      <protection/>
    </xf>
    <xf numFmtId="164" fontId="9" fillId="0" borderId="0" xfId="95" applyNumberFormat="1" applyFont="1">
      <alignment/>
      <protection/>
    </xf>
    <xf numFmtId="166" fontId="9" fillId="0" borderId="0" xfId="95" applyNumberFormat="1" applyFont="1">
      <alignment/>
      <protection/>
    </xf>
    <xf numFmtId="164" fontId="7" fillId="0" borderId="0" xfId="95" applyNumberFormat="1" applyFont="1">
      <alignment/>
      <protection/>
    </xf>
    <xf numFmtId="164" fontId="9" fillId="0" borderId="0" xfId="95" applyNumberFormat="1" applyFont="1" applyFill="1">
      <alignment/>
      <protection/>
    </xf>
    <xf numFmtId="170" fontId="7" fillId="0" borderId="0" xfId="95" applyNumberFormat="1" applyFont="1">
      <alignment/>
      <protection/>
    </xf>
    <xf numFmtId="166" fontId="9" fillId="0" borderId="23" xfId="93" applyNumberFormat="1" applyFont="1" applyBorder="1">
      <alignment/>
      <protection/>
    </xf>
    <xf numFmtId="166" fontId="9" fillId="0" borderId="23" xfId="93" applyNumberFormat="1" applyFont="1" applyBorder="1" applyAlignment="1">
      <alignment horizontal="right"/>
      <protection/>
    </xf>
    <xf numFmtId="166" fontId="9" fillId="0" borderId="34" xfId="93" applyNumberFormat="1" applyFont="1" applyBorder="1" applyAlignment="1" quotePrefix="1">
      <alignment horizontal="right"/>
      <protection/>
    </xf>
    <xf numFmtId="166" fontId="9" fillId="0" borderId="26" xfId="93" applyNumberFormat="1" applyFont="1" applyBorder="1" applyAlignment="1">
      <alignment horizontal="right"/>
      <protection/>
    </xf>
    <xf numFmtId="166" fontId="9" fillId="0" borderId="25" xfId="0" applyNumberFormat="1" applyFont="1" applyFill="1" applyBorder="1" applyAlignment="1">
      <alignment/>
    </xf>
    <xf numFmtId="0" fontId="9" fillId="0" borderId="0" xfId="93" applyFont="1" applyBorder="1" applyAlignment="1">
      <alignment horizontal="right"/>
      <protection/>
    </xf>
    <xf numFmtId="0" fontId="9" fillId="0" borderId="90" xfId="0" applyFont="1" applyFill="1" applyBorder="1" applyAlignment="1">
      <alignment/>
    </xf>
    <xf numFmtId="166" fontId="9" fillId="0" borderId="32" xfId="93" applyNumberFormat="1" applyFont="1" applyBorder="1">
      <alignment/>
      <protection/>
    </xf>
    <xf numFmtId="166" fontId="9" fillId="0" borderId="32" xfId="93" applyNumberFormat="1" applyFont="1" applyBorder="1" applyAlignment="1">
      <alignment horizontal="right"/>
      <protection/>
    </xf>
    <xf numFmtId="166" fontId="9" fillId="0" borderId="34" xfId="93" applyNumberFormat="1" applyFont="1" applyBorder="1" applyAlignment="1">
      <alignment horizontal="right"/>
      <protection/>
    </xf>
    <xf numFmtId="166" fontId="9" fillId="0" borderId="19" xfId="93" applyNumberFormat="1" applyFont="1" applyBorder="1">
      <alignment/>
      <protection/>
    </xf>
    <xf numFmtId="166" fontId="9" fillId="0" borderId="19" xfId="93" applyNumberFormat="1" applyFont="1" applyBorder="1" applyAlignment="1">
      <alignment horizontal="right"/>
      <protection/>
    </xf>
    <xf numFmtId="166" fontId="9" fillId="0" borderId="40" xfId="93" applyNumberFormat="1" applyFont="1" applyBorder="1" applyAlignment="1" quotePrefix="1">
      <alignment horizontal="right"/>
      <protection/>
    </xf>
    <xf numFmtId="0" fontId="79" fillId="0" borderId="0" xfId="0" applyFont="1" applyFill="1" applyAlignment="1">
      <alignment/>
    </xf>
    <xf numFmtId="166" fontId="9" fillId="0" borderId="40" xfId="93" applyNumberFormat="1" applyFont="1" applyBorder="1" applyAlignment="1">
      <alignment horizontal="right"/>
      <protection/>
    </xf>
    <xf numFmtId="0" fontId="9" fillId="0" borderId="25" xfId="0" applyFont="1" applyFill="1" applyBorder="1" applyAlignment="1">
      <alignment/>
    </xf>
    <xf numFmtId="0" fontId="9" fillId="0" borderId="88" xfId="0" applyFont="1" applyFill="1" applyBorder="1" applyAlignment="1">
      <alignment/>
    </xf>
    <xf numFmtId="0" fontId="9" fillId="0" borderId="83" xfId="0" applyFont="1" applyFill="1" applyBorder="1" applyAlignment="1">
      <alignment/>
    </xf>
    <xf numFmtId="166" fontId="9" fillId="0" borderId="28" xfId="93" applyNumberFormat="1" applyFont="1" applyFill="1" applyBorder="1">
      <alignment/>
      <protection/>
    </xf>
    <xf numFmtId="166" fontId="9" fillId="0" borderId="28" xfId="93" applyNumberFormat="1" applyFont="1" applyFill="1" applyBorder="1" applyAlignment="1">
      <alignment horizontal="right"/>
      <protection/>
    </xf>
    <xf numFmtId="166" fontId="9" fillId="0" borderId="29" xfId="93" applyNumberFormat="1" applyFont="1" applyFill="1" applyBorder="1" applyAlignment="1">
      <alignment horizontal="right"/>
      <protection/>
    </xf>
    <xf numFmtId="0" fontId="9" fillId="0" borderId="0" xfId="105" applyFont="1" applyFill="1">
      <alignment/>
      <protection/>
    </xf>
    <xf numFmtId="0" fontId="6" fillId="0" borderId="0" xfId="0" applyFont="1" applyFill="1" applyAlignment="1">
      <alignment horizontal="centerContinuous"/>
    </xf>
    <xf numFmtId="0" fontId="6" fillId="0" borderId="0" xfId="0" applyFont="1" applyFill="1" applyAlignment="1" quotePrefix="1">
      <alignment horizontal="centerContinuous"/>
    </xf>
    <xf numFmtId="0" fontId="10" fillId="0" borderId="0" xfId="0" applyFont="1" applyFill="1" applyAlignment="1" quotePrefix="1">
      <alignment horizontal="centerContinuous"/>
    </xf>
    <xf numFmtId="0" fontId="40" fillId="33" borderId="65" xfId="0" applyFont="1" applyFill="1" applyBorder="1" applyAlignment="1">
      <alignment/>
    </xf>
    <xf numFmtId="0" fontId="9" fillId="33" borderId="77" xfId="0" applyFont="1" applyFill="1" applyBorder="1" applyAlignment="1">
      <alignment/>
    </xf>
    <xf numFmtId="0" fontId="9" fillId="33" borderId="55" xfId="0" applyFont="1" applyFill="1" applyBorder="1" applyAlignment="1">
      <alignment/>
    </xf>
    <xf numFmtId="0" fontId="10" fillId="33" borderId="55" xfId="0" applyFont="1" applyFill="1" applyBorder="1" applyAlignment="1" quotePrefix="1">
      <alignment horizontal="centerContinuous"/>
    </xf>
    <xf numFmtId="0" fontId="10" fillId="33" borderId="80" xfId="0" applyFont="1" applyFill="1" applyBorder="1" applyAlignment="1" quotePrefix="1">
      <alignment horizontal="centerContinuous"/>
    </xf>
    <xf numFmtId="0" fontId="9" fillId="33" borderId="41" xfId="0" applyFont="1" applyFill="1" applyBorder="1" applyAlignment="1">
      <alignment/>
    </xf>
    <xf numFmtId="0" fontId="9" fillId="33" borderId="24" xfId="0" applyFont="1" applyFill="1" applyBorder="1" applyAlignment="1">
      <alignment/>
    </xf>
    <xf numFmtId="164" fontId="10" fillId="33" borderId="19" xfId="0" applyNumberFormat="1" applyFont="1" applyFill="1" applyBorder="1" applyAlignment="1" quotePrefix="1">
      <alignment horizontal="centerContinuous"/>
    </xf>
    <xf numFmtId="164" fontId="10" fillId="33" borderId="40" xfId="0" applyNumberFormat="1" applyFont="1" applyFill="1" applyBorder="1" applyAlignment="1" quotePrefix="1">
      <alignment horizontal="centerContinuous"/>
    </xf>
    <xf numFmtId="0" fontId="9" fillId="33" borderId="82" xfId="0" applyFont="1" applyFill="1" applyBorder="1" applyAlignment="1">
      <alignment/>
    </xf>
    <xf numFmtId="0" fontId="9" fillId="33" borderId="47" xfId="0" applyFont="1" applyFill="1" applyBorder="1" applyAlignment="1">
      <alignment/>
    </xf>
    <xf numFmtId="169" fontId="10" fillId="33" borderId="19" xfId="0" applyNumberFormat="1" applyFont="1" applyFill="1" applyBorder="1" applyAlignment="1" quotePrefix="1">
      <alignment horizontal="center"/>
    </xf>
    <xf numFmtId="169" fontId="10" fillId="33" borderId="20" xfId="0" applyNumberFormat="1" applyFont="1" applyFill="1" applyBorder="1" applyAlignment="1" quotePrefix="1">
      <alignment horizontal="center"/>
    </xf>
    <xf numFmtId="169" fontId="10" fillId="33" borderId="21" xfId="0" applyNumberFormat="1" applyFont="1" applyFill="1" applyBorder="1" applyAlignment="1" quotePrefix="1">
      <alignment horizontal="center"/>
    </xf>
    <xf numFmtId="0" fontId="9" fillId="0" borderId="90" xfId="0" applyFont="1" applyBorder="1" applyAlignment="1">
      <alignment/>
    </xf>
    <xf numFmtId="0" fontId="9" fillId="0" borderId="45" xfId="0" applyFont="1" applyBorder="1" applyAlignment="1">
      <alignment/>
    </xf>
    <xf numFmtId="0" fontId="9" fillId="0" borderId="32" xfId="0" applyFont="1" applyBorder="1" applyAlignment="1">
      <alignment/>
    </xf>
    <xf numFmtId="0" fontId="9" fillId="0" borderId="33" xfId="0" applyFont="1" applyBorder="1" applyAlignment="1">
      <alignment/>
    </xf>
    <xf numFmtId="0" fontId="9" fillId="0" borderId="34" xfId="0" applyFont="1" applyBorder="1" applyAlignment="1">
      <alignment/>
    </xf>
    <xf numFmtId="0" fontId="10" fillId="0" borderId="41" xfId="0" applyFont="1" applyBorder="1" applyAlignment="1">
      <alignment/>
    </xf>
    <xf numFmtId="0" fontId="40" fillId="0" borderId="24" xfId="0" applyFont="1" applyBorder="1" applyAlignment="1">
      <alignment/>
    </xf>
    <xf numFmtId="164" fontId="10" fillId="34" borderId="23" xfId="137" applyFont="1" applyFill="1" applyBorder="1">
      <alignment/>
      <protection/>
    </xf>
    <xf numFmtId="164" fontId="10" fillId="0" borderId="23" xfId="137" applyFont="1" applyFill="1" applyBorder="1">
      <alignment/>
      <protection/>
    </xf>
    <xf numFmtId="164" fontId="10" fillId="0" borderId="0" xfId="137" applyFont="1" applyFill="1" applyBorder="1" applyAlignment="1">
      <alignment horizontal="right"/>
      <protection/>
    </xf>
    <xf numFmtId="164" fontId="10" fillId="0" borderId="26" xfId="137" applyFont="1" applyFill="1" applyBorder="1" applyAlignment="1">
      <alignment horizontal="right"/>
      <protection/>
    </xf>
    <xf numFmtId="0" fontId="9" fillId="0" borderId="24" xfId="0" applyFont="1" applyBorder="1" applyAlignment="1">
      <alignment/>
    </xf>
    <xf numFmtId="164" fontId="9" fillId="34" borderId="23" xfId="137" applyFont="1" applyFill="1" applyBorder="1">
      <alignment/>
      <protection/>
    </xf>
    <xf numFmtId="164" fontId="9" fillId="34" borderId="23" xfId="137" applyFont="1" applyFill="1" applyBorder="1" applyAlignment="1">
      <alignment horizontal="right"/>
      <protection/>
    </xf>
    <xf numFmtId="164" fontId="9" fillId="34" borderId="24" xfId="137" applyFont="1" applyFill="1" applyBorder="1" applyAlignment="1">
      <alignment horizontal="right"/>
      <protection/>
    </xf>
    <xf numFmtId="164" fontId="9" fillId="0" borderId="0" xfId="137" applyFont="1" applyFill="1" applyBorder="1" applyAlignment="1">
      <alignment horizontal="right"/>
      <protection/>
    </xf>
    <xf numFmtId="164" fontId="9" fillId="0" borderId="26" xfId="137" applyFont="1" applyFill="1" applyBorder="1" applyAlignment="1">
      <alignment horizontal="right"/>
      <protection/>
    </xf>
    <xf numFmtId="0" fontId="9" fillId="0" borderId="24" xfId="0" applyFont="1" applyBorder="1" applyAlignment="1" quotePrefix="1">
      <alignment horizontal="left"/>
    </xf>
    <xf numFmtId="0" fontId="9" fillId="0" borderId="47" xfId="0" applyFont="1" applyBorder="1" applyAlignment="1">
      <alignment/>
    </xf>
    <xf numFmtId="164" fontId="9" fillId="34" borderId="19" xfId="137" applyFont="1" applyFill="1" applyBorder="1">
      <alignment/>
      <protection/>
    </xf>
    <xf numFmtId="164" fontId="9" fillId="34" borderId="19" xfId="137" applyFont="1" applyFill="1" applyBorder="1" applyAlignment="1">
      <alignment horizontal="right"/>
      <protection/>
    </xf>
    <xf numFmtId="164" fontId="9" fillId="34" borderId="47" xfId="137" applyFont="1" applyFill="1" applyBorder="1" applyAlignment="1">
      <alignment horizontal="right"/>
      <protection/>
    </xf>
    <xf numFmtId="164" fontId="7" fillId="0" borderId="0" xfId="137" applyBorder="1">
      <alignment/>
      <protection/>
    </xf>
    <xf numFmtId="164" fontId="9" fillId="0" borderId="40" xfId="137" applyFont="1" applyFill="1" applyBorder="1" applyAlignment="1">
      <alignment horizontal="right"/>
      <protection/>
    </xf>
    <xf numFmtId="164" fontId="9" fillId="34" borderId="32" xfId="137" applyFont="1" applyFill="1" applyBorder="1" applyAlignment="1">
      <alignment horizontal="right"/>
      <protection/>
    </xf>
    <xf numFmtId="164" fontId="9" fillId="34" borderId="45" xfId="137" applyFont="1" applyFill="1" applyBorder="1" applyAlignment="1">
      <alignment horizontal="right"/>
      <protection/>
    </xf>
    <xf numFmtId="164" fontId="9" fillId="0" borderId="45" xfId="137" applyFont="1" applyFill="1" applyBorder="1" applyAlignment="1">
      <alignment horizontal="right"/>
      <protection/>
    </xf>
    <xf numFmtId="164" fontId="9" fillId="0" borderId="34" xfId="137" applyFont="1" applyFill="1" applyBorder="1" applyAlignment="1">
      <alignment horizontal="right"/>
      <protection/>
    </xf>
    <xf numFmtId="164" fontId="10" fillId="0" borderId="24" xfId="137" applyFont="1" applyFill="1" applyBorder="1" applyAlignment="1">
      <alignment horizontal="right"/>
      <protection/>
    </xf>
    <xf numFmtId="164" fontId="10" fillId="0" borderId="25" xfId="137" applyFont="1" applyFill="1" applyBorder="1" applyAlignment="1">
      <alignment horizontal="right"/>
      <protection/>
    </xf>
    <xf numFmtId="164" fontId="9" fillId="0" borderId="24" xfId="137" applyFont="1" applyFill="1" applyBorder="1" applyAlignment="1">
      <alignment horizontal="right"/>
      <protection/>
    </xf>
    <xf numFmtId="164" fontId="9" fillId="0" borderId="25" xfId="137" applyFont="1" applyFill="1" applyBorder="1" applyAlignment="1">
      <alignment horizontal="right"/>
      <protection/>
    </xf>
    <xf numFmtId="164" fontId="3" fillId="34" borderId="19" xfId="137" applyFont="1" applyFill="1" applyBorder="1">
      <alignment/>
      <protection/>
    </xf>
    <xf numFmtId="164" fontId="3" fillId="34" borderId="47" xfId="137" applyFont="1" applyFill="1" applyBorder="1">
      <alignment/>
      <protection/>
    </xf>
    <xf numFmtId="164" fontId="3" fillId="0" borderId="47" xfId="137" applyFont="1" applyFill="1" applyBorder="1">
      <alignment/>
      <protection/>
    </xf>
    <xf numFmtId="164" fontId="9" fillId="0" borderId="48" xfId="137" applyFont="1" applyFill="1" applyBorder="1" applyAlignment="1">
      <alignment horizontal="right"/>
      <protection/>
    </xf>
    <xf numFmtId="166" fontId="9" fillId="34" borderId="23" xfId="137" applyNumberFormat="1" applyFont="1" applyFill="1" applyBorder="1" applyAlignment="1">
      <alignment horizontal="right"/>
      <protection/>
    </xf>
    <xf numFmtId="166" fontId="9" fillId="34" borderId="24" xfId="137" applyNumberFormat="1" applyFont="1" applyFill="1" applyBorder="1" applyAlignment="1">
      <alignment horizontal="right"/>
      <protection/>
    </xf>
    <xf numFmtId="166" fontId="9" fillId="0" borderId="24" xfId="137" applyNumberFormat="1" applyFont="1" applyFill="1" applyBorder="1" applyAlignment="1">
      <alignment horizontal="right"/>
      <protection/>
    </xf>
    <xf numFmtId="166" fontId="9" fillId="0" borderId="26" xfId="137" applyNumberFormat="1" applyFont="1" applyFill="1" applyBorder="1" applyAlignment="1">
      <alignment horizontal="right"/>
      <protection/>
    </xf>
    <xf numFmtId="0" fontId="10" fillId="0" borderId="90" xfId="0" applyFont="1" applyFill="1" applyBorder="1" applyAlignment="1">
      <alignment/>
    </xf>
    <xf numFmtId="164" fontId="9" fillId="34" borderId="32" xfId="137" applyFont="1" applyFill="1" applyBorder="1">
      <alignment/>
      <protection/>
    </xf>
    <xf numFmtId="164" fontId="3" fillId="34" borderId="32" xfId="137" applyFont="1" applyFill="1" applyBorder="1">
      <alignment/>
      <protection/>
    </xf>
    <xf numFmtId="164" fontId="3" fillId="0" borderId="45" xfId="137" applyFont="1" applyFill="1" applyBorder="1">
      <alignment/>
      <protection/>
    </xf>
    <xf numFmtId="164" fontId="3" fillId="0" borderId="34" xfId="137" applyFont="1" applyFill="1" applyBorder="1">
      <alignment/>
      <protection/>
    </xf>
    <xf numFmtId="164" fontId="9" fillId="0" borderId="23" xfId="137" applyFont="1" applyFill="1" applyBorder="1" applyAlignment="1">
      <alignment horizontal="right"/>
      <protection/>
    </xf>
    <xf numFmtId="164" fontId="9" fillId="0" borderId="19" xfId="137" applyFont="1" applyFill="1" applyBorder="1" applyAlignment="1">
      <alignment horizontal="right"/>
      <protection/>
    </xf>
    <xf numFmtId="0" fontId="9" fillId="0" borderId="90" xfId="0" applyFont="1" applyBorder="1" applyAlignment="1" quotePrefix="1">
      <alignment horizontal="left"/>
    </xf>
    <xf numFmtId="0" fontId="9" fillId="0" borderId="41" xfId="0" applyFont="1" applyBorder="1" applyAlignment="1" quotePrefix="1">
      <alignment horizontal="left"/>
    </xf>
    <xf numFmtId="0" fontId="10" fillId="0" borderId="49" xfId="0" applyFont="1" applyBorder="1" applyAlignment="1" quotePrefix="1">
      <alignment horizontal="left"/>
    </xf>
    <xf numFmtId="0" fontId="9" fillId="0" borderId="52" xfId="0" applyFont="1" applyBorder="1" applyAlignment="1">
      <alignment/>
    </xf>
    <xf numFmtId="164" fontId="10" fillId="34" borderId="50" xfId="137" applyFont="1" applyFill="1" applyBorder="1">
      <alignment/>
      <protection/>
    </xf>
    <xf numFmtId="164" fontId="10" fillId="34" borderId="50" xfId="137" applyFont="1" applyFill="1" applyBorder="1" applyAlignment="1">
      <alignment horizontal="right"/>
      <protection/>
    </xf>
    <xf numFmtId="164" fontId="10" fillId="0" borderId="52" xfId="137" applyFont="1" applyFill="1" applyBorder="1" applyAlignment="1">
      <alignment horizontal="right"/>
      <protection/>
    </xf>
    <xf numFmtId="164" fontId="10" fillId="0" borderId="68" xfId="137" applyFont="1" applyFill="1" applyBorder="1" applyAlignment="1">
      <alignment horizontal="right"/>
      <protection/>
    </xf>
    <xf numFmtId="0" fontId="9" fillId="0" borderId="0" xfId="0" applyFont="1" applyAlignment="1" quotePrefix="1">
      <alignment horizontal="left"/>
    </xf>
    <xf numFmtId="0" fontId="9" fillId="0" borderId="0" xfId="0" applyFont="1" applyAlignment="1" quotePrefix="1">
      <alignment/>
    </xf>
    <xf numFmtId="0" fontId="9" fillId="0" borderId="0" xfId="0" applyFont="1" applyBorder="1" applyAlignment="1" quotePrefix="1">
      <alignment/>
    </xf>
    <xf numFmtId="170" fontId="9" fillId="34" borderId="0" xfId="0" applyNumberFormat="1" applyFont="1" applyFill="1" applyBorder="1" applyAlignment="1">
      <alignment/>
    </xf>
    <xf numFmtId="170" fontId="9" fillId="34" borderId="0" xfId="0" applyNumberFormat="1" applyFont="1" applyFill="1" applyBorder="1" applyAlignment="1">
      <alignment horizontal="right"/>
    </xf>
    <xf numFmtId="0" fontId="9" fillId="33" borderId="91" xfId="0" applyFont="1" applyFill="1" applyBorder="1" applyAlignment="1">
      <alignment/>
    </xf>
    <xf numFmtId="0" fontId="3" fillId="33" borderId="77" xfId="0" applyFont="1" applyFill="1" applyBorder="1" applyAlignment="1">
      <alignment/>
    </xf>
    <xf numFmtId="0" fontId="3" fillId="33" borderId="55" xfId="0" applyFont="1" applyFill="1" applyBorder="1" applyAlignment="1">
      <alignment/>
    </xf>
    <xf numFmtId="0" fontId="10" fillId="33" borderId="77" xfId="0" applyFont="1" applyFill="1" applyBorder="1" applyAlignment="1" quotePrefix="1">
      <alignment horizontal="centerContinuous"/>
    </xf>
    <xf numFmtId="0" fontId="3" fillId="33" borderId="41" xfId="0" applyFont="1" applyFill="1" applyBorder="1" applyAlignment="1">
      <alignment/>
    </xf>
    <xf numFmtId="0" fontId="9" fillId="33" borderId="92" xfId="0" applyFont="1" applyFill="1" applyBorder="1" applyAlignment="1">
      <alignment/>
    </xf>
    <xf numFmtId="0" fontId="3" fillId="33" borderId="82" xfId="0" applyFont="1" applyFill="1" applyBorder="1" applyAlignment="1">
      <alignment/>
    </xf>
    <xf numFmtId="0" fontId="9" fillId="33" borderId="93" xfId="0" applyFont="1" applyFill="1" applyBorder="1" applyAlignment="1">
      <alignment/>
    </xf>
    <xf numFmtId="0" fontId="3" fillId="0" borderId="41" xfId="0" applyFont="1" applyBorder="1" applyAlignment="1">
      <alignment/>
    </xf>
    <xf numFmtId="0" fontId="9" fillId="0" borderId="92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6" xfId="0" applyFont="1" applyBorder="1" applyAlignment="1">
      <alignment/>
    </xf>
    <xf numFmtId="0" fontId="40" fillId="0" borderId="92" xfId="0" applyFont="1" applyBorder="1" applyAlignment="1">
      <alignment/>
    </xf>
    <xf numFmtId="164" fontId="10" fillId="34" borderId="23" xfId="139" applyFont="1" applyFill="1" applyBorder="1" applyAlignment="1">
      <alignment horizontal="right"/>
      <protection/>
    </xf>
    <xf numFmtId="164" fontId="10" fillId="0" borderId="23" xfId="139" applyFont="1" applyFill="1" applyBorder="1" applyAlignment="1">
      <alignment horizontal="right"/>
      <protection/>
    </xf>
    <xf numFmtId="164" fontId="10" fillId="0" borderId="26" xfId="139" applyFont="1" applyFill="1" applyBorder="1" applyAlignment="1">
      <alignment horizontal="right"/>
      <protection/>
    </xf>
    <xf numFmtId="164" fontId="9" fillId="34" borderId="23" xfId="139" applyFont="1" applyFill="1" applyBorder="1" applyAlignment="1">
      <alignment horizontal="right"/>
      <protection/>
    </xf>
    <xf numFmtId="164" fontId="9" fillId="0" borderId="23" xfId="139" applyFont="1" applyFill="1" applyBorder="1" applyAlignment="1">
      <alignment horizontal="right"/>
      <protection/>
    </xf>
    <xf numFmtId="164" fontId="9" fillId="0" borderId="26" xfId="139" applyFont="1" applyFill="1" applyBorder="1" applyAlignment="1">
      <alignment horizontal="right"/>
      <protection/>
    </xf>
    <xf numFmtId="0" fontId="9" fillId="0" borderId="92" xfId="0" applyFont="1" applyBorder="1" applyAlignment="1" quotePrefix="1">
      <alignment horizontal="left"/>
    </xf>
    <xf numFmtId="0" fontId="3" fillId="0" borderId="82" xfId="0" applyFont="1" applyBorder="1" applyAlignment="1">
      <alignment/>
    </xf>
    <xf numFmtId="0" fontId="9" fillId="0" borderId="93" xfId="0" applyFont="1" applyBorder="1" applyAlignment="1">
      <alignment/>
    </xf>
    <xf numFmtId="164" fontId="9" fillId="34" borderId="19" xfId="139" applyFont="1" applyFill="1" applyBorder="1" applyAlignment="1">
      <alignment horizontal="right"/>
      <protection/>
    </xf>
    <xf numFmtId="164" fontId="9" fillId="0" borderId="19" xfId="139" applyFont="1" applyFill="1" applyBorder="1" applyAlignment="1">
      <alignment horizontal="right"/>
      <protection/>
    </xf>
    <xf numFmtId="164" fontId="9" fillId="0" borderId="40" xfId="139" applyFont="1" applyFill="1" applyBorder="1" applyAlignment="1">
      <alignment horizontal="right"/>
      <protection/>
    </xf>
    <xf numFmtId="0" fontId="10" fillId="0" borderId="90" xfId="0" applyFont="1" applyBorder="1" applyAlignment="1">
      <alignment/>
    </xf>
    <xf numFmtId="0" fontId="9" fillId="0" borderId="94" xfId="0" applyFont="1" applyBorder="1" applyAlignment="1">
      <alignment/>
    </xf>
    <xf numFmtId="164" fontId="3" fillId="34" borderId="23" xfId="139" applyFont="1" applyFill="1" applyBorder="1">
      <alignment/>
      <protection/>
    </xf>
    <xf numFmtId="164" fontId="3" fillId="0" borderId="23" xfId="139" applyFont="1" applyFill="1" applyBorder="1">
      <alignment/>
      <protection/>
    </xf>
    <xf numFmtId="164" fontId="3" fillId="0" borderId="26" xfId="139" applyFont="1" applyFill="1" applyBorder="1">
      <alignment/>
      <protection/>
    </xf>
    <xf numFmtId="0" fontId="40" fillId="0" borderId="94" xfId="0" applyFont="1" applyBorder="1" applyAlignment="1">
      <alignment/>
    </xf>
    <xf numFmtId="166" fontId="9" fillId="34" borderId="23" xfId="139" applyNumberFormat="1" applyFont="1" applyFill="1" applyBorder="1" applyAlignment="1">
      <alignment horizontal="right"/>
      <protection/>
    </xf>
    <xf numFmtId="166" fontId="9" fillId="0" borderId="23" xfId="139" applyNumberFormat="1" applyFont="1" applyFill="1" applyBorder="1" applyAlignment="1">
      <alignment horizontal="right"/>
      <protection/>
    </xf>
    <xf numFmtId="166" fontId="9" fillId="0" borderId="26" xfId="139" applyNumberFormat="1" applyFont="1" applyFill="1" applyBorder="1" applyAlignment="1">
      <alignment horizontal="right"/>
      <protection/>
    </xf>
    <xf numFmtId="0" fontId="9" fillId="0" borderId="92" xfId="0" applyFont="1" applyFill="1" applyBorder="1" applyAlignment="1">
      <alignment/>
    </xf>
    <xf numFmtId="0" fontId="9" fillId="0" borderId="93" xfId="0" applyFont="1" applyFill="1" applyBorder="1" applyAlignment="1">
      <alignment/>
    </xf>
    <xf numFmtId="0" fontId="3" fillId="0" borderId="94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3" fillId="0" borderId="82" xfId="0" applyFont="1" applyFill="1" applyBorder="1" applyAlignment="1">
      <alignment/>
    </xf>
    <xf numFmtId="164" fontId="9" fillId="34" borderId="32" xfId="139" applyFont="1" applyFill="1" applyBorder="1" applyAlignment="1">
      <alignment horizontal="right"/>
      <protection/>
    </xf>
    <xf numFmtId="164" fontId="9" fillId="34" borderId="45" xfId="139" applyFont="1" applyFill="1" applyBorder="1" applyAlignment="1">
      <alignment horizontal="right"/>
      <protection/>
    </xf>
    <xf numFmtId="164" fontId="9" fillId="0" borderId="33" xfId="139" applyFont="1" applyFill="1" applyBorder="1" applyAlignment="1">
      <alignment horizontal="right"/>
      <protection/>
    </xf>
    <xf numFmtId="164" fontId="9" fillId="0" borderId="32" xfId="139" applyFont="1" applyFill="1" applyBorder="1" applyAlignment="1">
      <alignment horizontal="right"/>
      <protection/>
    </xf>
    <xf numFmtId="164" fontId="9" fillId="0" borderId="43" xfId="139" applyFont="1" applyFill="1" applyBorder="1" applyAlignment="1">
      <alignment horizontal="right"/>
      <protection/>
    </xf>
    <xf numFmtId="164" fontId="9" fillId="34" borderId="24" xfId="139" applyFont="1" applyFill="1" applyBorder="1" applyAlignment="1">
      <alignment horizontal="right"/>
      <protection/>
    </xf>
    <xf numFmtId="164" fontId="9" fillId="0" borderId="0" xfId="139" applyFont="1" applyFill="1" applyBorder="1" applyAlignment="1">
      <alignment horizontal="right"/>
      <protection/>
    </xf>
    <xf numFmtId="164" fontId="9" fillId="0" borderId="25" xfId="139" applyFont="1" applyFill="1" applyBorder="1" applyAlignment="1">
      <alignment horizontal="right"/>
      <protection/>
    </xf>
    <xf numFmtId="0" fontId="3" fillId="0" borderId="92" xfId="0" applyFont="1" applyBorder="1" applyAlignment="1">
      <alignment/>
    </xf>
    <xf numFmtId="164" fontId="9" fillId="0" borderId="24" xfId="139" applyFont="1" applyFill="1" applyBorder="1" applyAlignment="1">
      <alignment horizontal="right"/>
      <protection/>
    </xf>
    <xf numFmtId="0" fontId="3" fillId="0" borderId="95" xfId="0" applyFont="1" applyBorder="1" applyAlignment="1">
      <alignment/>
    </xf>
    <xf numFmtId="164" fontId="10" fillId="34" borderId="50" xfId="139" applyFont="1" applyFill="1" applyBorder="1" applyAlignment="1">
      <alignment horizontal="right"/>
      <protection/>
    </xf>
    <xf numFmtId="164" fontId="10" fillId="34" borderId="52" xfId="139" applyFont="1" applyFill="1" applyBorder="1" applyAlignment="1">
      <alignment horizontal="right"/>
      <protection/>
    </xf>
    <xf numFmtId="164" fontId="10" fillId="0" borderId="50" xfId="139" applyFont="1" applyFill="1" applyBorder="1" applyAlignment="1">
      <alignment horizontal="right"/>
      <protection/>
    </xf>
    <xf numFmtId="164" fontId="10" fillId="0" borderId="52" xfId="139" applyFont="1" applyFill="1" applyBorder="1" applyAlignment="1">
      <alignment horizontal="right"/>
      <protection/>
    </xf>
    <xf numFmtId="164" fontId="10" fillId="0" borderId="68" xfId="139" applyFont="1" applyFill="1" applyBorder="1" applyAlignment="1">
      <alignment horizontal="right"/>
      <protection/>
    </xf>
    <xf numFmtId="164" fontId="9" fillId="0" borderId="0" xfId="0" applyNumberFormat="1" applyFont="1" applyFill="1" applyAlignment="1" quotePrefix="1">
      <alignment/>
    </xf>
    <xf numFmtId="164" fontId="9" fillId="0" borderId="0" xfId="0" applyNumberFormat="1" applyFont="1" applyFill="1" applyAlignment="1">
      <alignment horizontal="left"/>
    </xf>
    <xf numFmtId="164" fontId="3" fillId="34" borderId="0" xfId="0" applyNumberFormat="1" applyFont="1" applyFill="1" applyAlignment="1">
      <alignment/>
    </xf>
    <xf numFmtId="164" fontId="3" fillId="0" borderId="0" xfId="0" applyNumberFormat="1" applyFont="1" applyFill="1" applyAlignment="1">
      <alignment/>
    </xf>
    <xf numFmtId="164" fontId="3" fillId="0" borderId="0" xfId="93" applyNumberFormat="1" applyFont="1" applyFill="1">
      <alignment/>
      <protection/>
    </xf>
    <xf numFmtId="164" fontId="9" fillId="0" borderId="0" xfId="0" applyNumberFormat="1" applyFont="1" applyFill="1" applyBorder="1" applyAlignment="1" quotePrefix="1">
      <alignment/>
    </xf>
    <xf numFmtId="164" fontId="0" fillId="34" borderId="0" xfId="0" applyNumberFormat="1" applyFill="1" applyAlignment="1">
      <alignment/>
    </xf>
    <xf numFmtId="164" fontId="0" fillId="0" borderId="0" xfId="0" applyNumberFormat="1" applyFill="1" applyAlignment="1">
      <alignment/>
    </xf>
    <xf numFmtId="164" fontId="7" fillId="0" borderId="0" xfId="93" applyNumberFormat="1" applyFont="1" applyFill="1">
      <alignment/>
      <protection/>
    </xf>
    <xf numFmtId="164" fontId="9" fillId="34" borderId="23" xfId="105" applyNumberFormat="1" applyFont="1" applyFill="1" applyBorder="1" applyAlignment="1" applyProtection="1">
      <alignment horizontal="left" indent="2"/>
      <protection/>
    </xf>
    <xf numFmtId="2" fontId="9" fillId="34" borderId="23" xfId="105" applyNumberFormat="1" applyFont="1" applyFill="1" applyBorder="1">
      <alignment/>
      <protection/>
    </xf>
    <xf numFmtId="2" fontId="9" fillId="34" borderId="26" xfId="105" applyNumberFormat="1" applyFont="1" applyFill="1" applyBorder="1">
      <alignment/>
      <protection/>
    </xf>
    <xf numFmtId="2" fontId="9" fillId="34" borderId="0" xfId="105" applyNumberFormat="1" applyFont="1" applyFill="1" applyBorder="1">
      <alignment/>
      <protection/>
    </xf>
    <xf numFmtId="164" fontId="9" fillId="34" borderId="19" xfId="105" applyNumberFormat="1" applyFont="1" applyFill="1" applyBorder="1" applyAlignment="1" applyProtection="1">
      <alignment horizontal="left" indent="2"/>
      <protection/>
    </xf>
    <xf numFmtId="2" fontId="9" fillId="34" borderId="19" xfId="105" applyNumberFormat="1" applyFont="1" applyFill="1" applyBorder="1">
      <alignment/>
      <protection/>
    </xf>
    <xf numFmtId="2" fontId="9" fillId="34" borderId="40" xfId="105" applyNumberFormat="1" applyFont="1" applyFill="1" applyBorder="1">
      <alignment/>
      <protection/>
    </xf>
    <xf numFmtId="0" fontId="10" fillId="0" borderId="35" xfId="0" applyFont="1" applyBorder="1" applyAlignment="1">
      <alignment/>
    </xf>
    <xf numFmtId="164" fontId="10" fillId="34" borderId="20" xfId="105" applyNumberFormat="1" applyFont="1" applyFill="1" applyBorder="1" applyAlignment="1">
      <alignment horizontal="left"/>
      <protection/>
    </xf>
    <xf numFmtId="2" fontId="10" fillId="34" borderId="20" xfId="105" applyNumberFormat="1" applyFont="1" applyFill="1" applyBorder="1">
      <alignment/>
      <protection/>
    </xf>
    <xf numFmtId="2" fontId="10" fillId="34" borderId="21" xfId="105" applyNumberFormat="1" applyFont="1" applyFill="1" applyBorder="1">
      <alignment/>
      <protection/>
    </xf>
    <xf numFmtId="2" fontId="9" fillId="0" borderId="23" xfId="0" applyNumberFormat="1" applyFont="1" applyBorder="1" applyAlignment="1">
      <alignment/>
    </xf>
    <xf numFmtId="2" fontId="9" fillId="0" borderId="24" xfId="0" applyNumberFormat="1" applyFont="1" applyBorder="1" applyAlignment="1">
      <alignment/>
    </xf>
    <xf numFmtId="2" fontId="9" fillId="0" borderId="26" xfId="0" applyNumberFormat="1" applyFont="1" applyBorder="1" applyAlignment="1">
      <alignment/>
    </xf>
    <xf numFmtId="0" fontId="9" fillId="0" borderId="35" xfId="0" applyFont="1" applyBorder="1" applyAlignment="1">
      <alignment/>
    </xf>
    <xf numFmtId="164" fontId="10" fillId="0" borderId="20" xfId="0" applyNumberFormat="1" applyFont="1" applyBorder="1" applyAlignment="1">
      <alignment horizontal="left"/>
    </xf>
    <xf numFmtId="2" fontId="10" fillId="0" borderId="20" xfId="0" applyNumberFormat="1" applyFont="1" applyBorder="1" applyAlignment="1">
      <alignment/>
    </xf>
    <xf numFmtId="2" fontId="10" fillId="0" borderId="37" xfId="0" applyNumberFormat="1" applyFont="1" applyBorder="1" applyAlignment="1">
      <alignment/>
    </xf>
    <xf numFmtId="2" fontId="10" fillId="0" borderId="21" xfId="0" applyNumberFormat="1" applyFont="1" applyBorder="1" applyAlignment="1">
      <alignment/>
    </xf>
    <xf numFmtId="0" fontId="9" fillId="0" borderId="66" xfId="0" applyFont="1" applyBorder="1" applyAlignment="1">
      <alignment/>
    </xf>
    <xf numFmtId="2" fontId="9" fillId="0" borderId="32" xfId="0" applyNumberFormat="1" applyFont="1" applyBorder="1" applyAlignment="1">
      <alignment/>
    </xf>
    <xf numFmtId="2" fontId="9" fillId="0" borderId="34" xfId="0" applyNumberFormat="1" applyFont="1" applyBorder="1" applyAlignment="1">
      <alignment/>
    </xf>
    <xf numFmtId="2" fontId="9" fillId="0" borderId="19" xfId="0" applyNumberFormat="1" applyFont="1" applyBorder="1" applyAlignment="1">
      <alignment/>
    </xf>
    <xf numFmtId="2" fontId="9" fillId="0" borderId="40" xfId="0" applyNumberFormat="1" applyFont="1" applyBorder="1" applyAlignment="1">
      <alignment/>
    </xf>
    <xf numFmtId="2" fontId="10" fillId="0" borderId="32" xfId="0" applyNumberFormat="1" applyFont="1" applyBorder="1" applyAlignment="1">
      <alignment/>
    </xf>
    <xf numFmtId="2" fontId="10" fillId="0" borderId="34" xfId="0" applyNumberFormat="1" applyFont="1" applyBorder="1" applyAlignment="1">
      <alignment/>
    </xf>
    <xf numFmtId="2" fontId="9" fillId="0" borderId="45" xfId="0" applyNumberFormat="1" applyFont="1" applyBorder="1" applyAlignment="1">
      <alignment/>
    </xf>
    <xf numFmtId="2" fontId="9" fillId="0" borderId="43" xfId="0" applyNumberFormat="1" applyFont="1" applyBorder="1" applyAlignment="1">
      <alignment/>
    </xf>
    <xf numFmtId="2" fontId="9" fillId="0" borderId="25" xfId="0" applyNumberFormat="1" applyFont="1" applyBorder="1" applyAlignment="1">
      <alignment/>
    </xf>
    <xf numFmtId="0" fontId="9" fillId="0" borderId="49" xfId="0" applyFont="1" applyBorder="1" applyAlignment="1">
      <alignment/>
    </xf>
    <xf numFmtId="164" fontId="9" fillId="34" borderId="50" xfId="105" applyNumberFormat="1" applyFont="1" applyFill="1" applyBorder="1" applyAlignment="1" applyProtection="1">
      <alignment horizontal="left" indent="2"/>
      <protection/>
    </xf>
    <xf numFmtId="2" fontId="9" fillId="0" borderId="52" xfId="0" applyNumberFormat="1" applyFont="1" applyBorder="1" applyAlignment="1">
      <alignment/>
    </xf>
    <xf numFmtId="2" fontId="9" fillId="0" borderId="54" xfId="0" applyNumberFormat="1" applyFont="1" applyBorder="1" applyAlignment="1">
      <alignment/>
    </xf>
    <xf numFmtId="0" fontId="31" fillId="34" borderId="0" xfId="0" applyFont="1" applyFill="1" applyAlignment="1">
      <alignment horizontal="center"/>
    </xf>
    <xf numFmtId="0" fontId="10" fillId="0" borderId="67" xfId="0" applyFont="1" applyBorder="1" applyAlignment="1">
      <alignment horizontal="left"/>
    </xf>
    <xf numFmtId="2" fontId="9" fillId="0" borderId="20" xfId="93" applyNumberFormat="1" applyFont="1" applyFill="1" applyBorder="1">
      <alignment/>
      <protection/>
    </xf>
    <xf numFmtId="166" fontId="9" fillId="0" borderId="20" xfId="93" applyNumberFormat="1" applyFont="1" applyBorder="1">
      <alignment/>
      <protection/>
    </xf>
    <xf numFmtId="166" fontId="9" fillId="0" borderId="21" xfId="93" applyNumberFormat="1" applyFont="1" applyBorder="1">
      <alignment/>
      <protection/>
    </xf>
    <xf numFmtId="0" fontId="10" fillId="0" borderId="27" xfId="0" applyFont="1" applyBorder="1" applyAlignment="1">
      <alignment horizontal="left"/>
    </xf>
    <xf numFmtId="2" fontId="9" fillId="0" borderId="28" xfId="93" applyNumberFormat="1" applyFont="1" applyFill="1" applyBorder="1">
      <alignment/>
      <protection/>
    </xf>
    <xf numFmtId="166" fontId="9" fillId="0" borderId="28" xfId="93" applyNumberFormat="1" applyFont="1" applyBorder="1">
      <alignment/>
      <protection/>
    </xf>
    <xf numFmtId="166" fontId="9" fillId="0" borderId="29" xfId="93" applyNumberFormat="1" applyFont="1" applyBorder="1">
      <alignment/>
      <protection/>
    </xf>
    <xf numFmtId="0" fontId="41" fillId="0" borderId="0" xfId="0" applyFont="1" applyAlignment="1">
      <alignment/>
    </xf>
    <xf numFmtId="0" fontId="10" fillId="0" borderId="65" xfId="0" applyFont="1" applyBorder="1" applyAlignment="1">
      <alignment/>
    </xf>
    <xf numFmtId="0" fontId="10" fillId="0" borderId="77" xfId="0" applyFont="1" applyBorder="1" applyAlignment="1" applyProtection="1">
      <alignment horizontal="center"/>
      <protection/>
    </xf>
    <xf numFmtId="0" fontId="10" fillId="0" borderId="24" xfId="0" applyFont="1" applyBorder="1" applyAlignment="1" applyProtection="1">
      <alignment horizontal="center"/>
      <protection/>
    </xf>
    <xf numFmtId="174" fontId="9" fillId="0" borderId="34" xfId="102" applyNumberFormat="1" applyFont="1" applyFill="1" applyBorder="1">
      <alignment/>
      <protection/>
    </xf>
    <xf numFmtId="174" fontId="9" fillId="0" borderId="26" xfId="102" applyNumberFormat="1" applyFont="1" applyFill="1" applyBorder="1">
      <alignment/>
      <protection/>
    </xf>
    <xf numFmtId="174" fontId="9" fillId="0" borderId="26" xfId="102" applyNumberFormat="1" applyFont="1" applyFill="1" applyBorder="1" applyAlignment="1">
      <alignment horizontal="center"/>
      <protection/>
    </xf>
    <xf numFmtId="174" fontId="0" fillId="0" borderId="26" xfId="0" applyNumberFormat="1" applyFont="1" applyFill="1" applyBorder="1" applyAlignment="1">
      <alignment/>
    </xf>
    <xf numFmtId="174" fontId="9" fillId="0" borderId="26" xfId="0" applyNumberFormat="1" applyFont="1" applyFill="1" applyBorder="1" applyAlignment="1" quotePrefix="1">
      <alignment horizontal="right"/>
    </xf>
    <xf numFmtId="174" fontId="9" fillId="0" borderId="26" xfId="0" applyNumberFormat="1" applyFont="1" applyFill="1" applyBorder="1" applyAlignment="1">
      <alignment/>
    </xf>
    <xf numFmtId="174" fontId="9" fillId="0" borderId="26" xfId="0" applyNumberFormat="1" applyFont="1" applyFill="1" applyBorder="1" applyAlignment="1">
      <alignment horizontal="right"/>
    </xf>
    <xf numFmtId="174" fontId="9" fillId="0" borderId="46" xfId="106" applyNumberFormat="1" applyFont="1" applyFill="1" applyBorder="1">
      <alignment/>
      <protection/>
    </xf>
    <xf numFmtId="174" fontId="9" fillId="0" borderId="23" xfId="106" applyNumberFormat="1" applyFont="1" applyFill="1" applyBorder="1" applyAlignment="1">
      <alignment/>
      <protection/>
    </xf>
    <xf numFmtId="174" fontId="9" fillId="0" borderId="24" xfId="106" applyNumberFormat="1" applyFont="1" applyFill="1" applyBorder="1">
      <alignment/>
      <protection/>
    </xf>
    <xf numFmtId="174" fontId="9" fillId="0" borderId="23" xfId="106" applyNumberFormat="1" applyFont="1" applyFill="1" applyBorder="1">
      <alignment/>
      <protection/>
    </xf>
    <xf numFmtId="174" fontId="9" fillId="0" borderId="0" xfId="106" applyNumberFormat="1" applyFont="1" applyFill="1" applyBorder="1">
      <alignment/>
      <protection/>
    </xf>
    <xf numFmtId="174" fontId="9" fillId="0" borderId="32" xfId="106" applyNumberFormat="1" applyFont="1" applyFill="1" applyBorder="1">
      <alignment/>
      <protection/>
    </xf>
    <xf numFmtId="174" fontId="9" fillId="0" borderId="31" xfId="106" applyNumberFormat="1" applyFont="1" applyFill="1" applyBorder="1">
      <alignment/>
      <protection/>
    </xf>
    <xf numFmtId="174" fontId="9" fillId="0" borderId="25" xfId="106" applyNumberFormat="1" applyFont="1" applyFill="1" applyBorder="1">
      <alignment/>
      <protection/>
    </xf>
    <xf numFmtId="174" fontId="14" fillId="0" borderId="0" xfId="106" applyNumberFormat="1" applyFont="1" applyFill="1" applyBorder="1">
      <alignment/>
      <protection/>
    </xf>
    <xf numFmtId="174" fontId="14" fillId="0" borderId="23" xfId="106" applyNumberFormat="1" applyFont="1" applyFill="1" applyBorder="1">
      <alignment/>
      <protection/>
    </xf>
    <xf numFmtId="174" fontId="14" fillId="0" borderId="24" xfId="106" applyNumberFormat="1" applyFont="1" applyFill="1" applyBorder="1">
      <alignment/>
      <protection/>
    </xf>
    <xf numFmtId="174" fontId="9" fillId="0" borderId="23" xfId="74" applyNumberFormat="1" applyFont="1" applyBorder="1" applyAlignment="1">
      <alignment/>
    </xf>
    <xf numFmtId="174" fontId="9" fillId="0" borderId="19" xfId="106" applyNumberFormat="1" applyFont="1" applyFill="1" applyBorder="1" applyAlignment="1">
      <alignment/>
      <protection/>
    </xf>
    <xf numFmtId="174" fontId="9" fillId="0" borderId="19" xfId="106" applyNumberFormat="1" applyFont="1" applyFill="1" applyBorder="1">
      <alignment/>
      <protection/>
    </xf>
    <xf numFmtId="174" fontId="9" fillId="0" borderId="24" xfId="74" applyNumberFormat="1" applyFont="1" applyBorder="1" applyAlignment="1">
      <alignment/>
    </xf>
    <xf numFmtId="174" fontId="10" fillId="0" borderId="25" xfId="106" applyNumberFormat="1" applyFont="1" applyFill="1" applyBorder="1" applyAlignment="1" applyProtection="1">
      <alignment horizontal="center" vertical="center" wrapText="1"/>
      <protection/>
    </xf>
    <xf numFmtId="174" fontId="10" fillId="0" borderId="28" xfId="106" applyNumberFormat="1" applyFont="1" applyFill="1" applyBorder="1" applyAlignment="1">
      <alignment vertical="center"/>
      <protection/>
    </xf>
    <xf numFmtId="174" fontId="10" fillId="0" borderId="78" xfId="106" applyNumberFormat="1" applyFont="1" applyFill="1" applyBorder="1" applyAlignment="1">
      <alignment vertical="center"/>
      <protection/>
    </xf>
    <xf numFmtId="174" fontId="10" fillId="0" borderId="50" xfId="106" applyNumberFormat="1" applyFont="1" applyFill="1" applyBorder="1">
      <alignment/>
      <protection/>
    </xf>
    <xf numFmtId="174" fontId="10" fillId="0" borderId="96" xfId="106" applyNumberFormat="1" applyFont="1" applyFill="1" applyBorder="1" applyAlignment="1">
      <alignment vertical="center"/>
      <protection/>
    </xf>
    <xf numFmtId="168" fontId="9" fillId="0" borderId="23" xfId="76" applyNumberFormat="1" applyFont="1" applyBorder="1" applyAlignment="1">
      <alignment horizontal="right" vertical="center"/>
    </xf>
    <xf numFmtId="168" fontId="9" fillId="0" borderId="24" xfId="76" applyNumberFormat="1" applyFont="1" applyBorder="1" applyAlignment="1">
      <alignment horizontal="right" vertical="center"/>
    </xf>
    <xf numFmtId="168" fontId="9" fillId="0" borderId="25" xfId="76" applyNumberFormat="1" applyFont="1" applyBorder="1" applyAlignment="1">
      <alignment horizontal="right" vertical="center"/>
    </xf>
    <xf numFmtId="168" fontId="9" fillId="0" borderId="23" xfId="76" applyNumberFormat="1" applyFont="1" applyFill="1" applyBorder="1" applyAlignment="1">
      <alignment horizontal="right" vertical="center"/>
    </xf>
    <xf numFmtId="168" fontId="9" fillId="0" borderId="24" xfId="76" applyNumberFormat="1" applyFont="1" applyFill="1" applyBorder="1" applyAlignment="1">
      <alignment horizontal="right" vertical="center"/>
    </xf>
    <xf numFmtId="168" fontId="9" fillId="0" borderId="25" xfId="76" applyNumberFormat="1" applyFont="1" applyFill="1" applyBorder="1" applyAlignment="1">
      <alignment horizontal="right" vertical="center"/>
    </xf>
    <xf numFmtId="168" fontId="9" fillId="0" borderId="46" xfId="76" applyNumberFormat="1" applyFont="1" applyFill="1" applyBorder="1" applyAlignment="1">
      <alignment horizontal="right" vertical="center"/>
    </xf>
    <xf numFmtId="168" fontId="9" fillId="0" borderId="19" xfId="76" applyNumberFormat="1" applyFont="1" applyFill="1" applyBorder="1" applyAlignment="1">
      <alignment horizontal="right" vertical="center"/>
    </xf>
    <xf numFmtId="168" fontId="9" fillId="0" borderId="47" xfId="76" applyNumberFormat="1" applyFont="1" applyFill="1" applyBorder="1" applyAlignment="1">
      <alignment horizontal="right" vertical="center"/>
    </xf>
    <xf numFmtId="168" fontId="9" fillId="0" borderId="48" xfId="76" applyNumberFormat="1" applyFont="1" applyFill="1" applyBorder="1" applyAlignment="1">
      <alignment horizontal="right" vertical="center"/>
    </xf>
    <xf numFmtId="168" fontId="10" fillId="0" borderId="28" xfId="76" applyNumberFormat="1" applyFont="1" applyFill="1" applyBorder="1" applyAlignment="1">
      <alignment horizontal="right" vertical="center"/>
    </xf>
    <xf numFmtId="168" fontId="10" fillId="0" borderId="78" xfId="76" applyNumberFormat="1" applyFont="1" applyFill="1" applyBorder="1" applyAlignment="1">
      <alignment horizontal="right" vertical="center"/>
    </xf>
    <xf numFmtId="168" fontId="10" fillId="0" borderId="96" xfId="76" applyNumberFormat="1" applyFont="1" applyFill="1" applyBorder="1" applyAlignment="1">
      <alignment horizontal="right" vertical="center"/>
    </xf>
    <xf numFmtId="177" fontId="9" fillId="0" borderId="26" xfId="103" applyNumberFormat="1" applyFont="1" applyBorder="1" applyAlignment="1" applyProtection="1">
      <alignment horizontal="center" vertical="center"/>
      <protection/>
    </xf>
    <xf numFmtId="177" fontId="14" fillId="0" borderId="26" xfId="0" applyNumberFormat="1" applyFont="1" applyFill="1" applyBorder="1" applyAlignment="1">
      <alignment horizontal="center" vertical="center"/>
    </xf>
    <xf numFmtId="0" fontId="24" fillId="39" borderId="86" xfId="88" applyFont="1" applyFill="1" applyBorder="1" applyAlignment="1">
      <alignment horizontal="center"/>
      <protection/>
    </xf>
    <xf numFmtId="0" fontId="24" fillId="39" borderId="86" xfId="88" applyFont="1" applyFill="1" applyBorder="1" applyAlignment="1" quotePrefix="1">
      <alignment horizontal="center"/>
      <protection/>
    </xf>
    <xf numFmtId="0" fontId="24" fillId="39" borderId="87" xfId="88" applyFont="1" applyFill="1" applyBorder="1" applyAlignment="1">
      <alignment horizontal="center"/>
      <protection/>
    </xf>
    <xf numFmtId="0" fontId="10" fillId="36" borderId="20" xfId="93" applyFont="1" applyFill="1" applyBorder="1" applyAlignment="1">
      <alignment horizontal="center"/>
      <protection/>
    </xf>
    <xf numFmtId="0" fontId="10" fillId="36" borderId="21" xfId="93" applyFont="1" applyFill="1" applyBorder="1">
      <alignment/>
      <protection/>
    </xf>
    <xf numFmtId="0" fontId="9" fillId="36" borderId="67" xfId="0" applyFont="1" applyFill="1" applyBorder="1" applyAlignment="1">
      <alignment/>
    </xf>
    <xf numFmtId="1" fontId="10" fillId="36" borderId="37" xfId="93" applyNumberFormat="1" applyFont="1" applyFill="1" applyBorder="1" applyAlignment="1" applyProtection="1">
      <alignment horizontal="right"/>
      <protection/>
    </xf>
    <xf numFmtId="1" fontId="10" fillId="36" borderId="20" xfId="93" applyNumberFormat="1" applyFont="1" applyFill="1" applyBorder="1" applyAlignment="1" applyProtection="1" quotePrefix="1">
      <alignment horizontal="right"/>
      <protection/>
    </xf>
    <xf numFmtId="1" fontId="10" fillId="36" borderId="20" xfId="93" applyNumberFormat="1" applyFont="1" applyFill="1" applyBorder="1" applyAlignment="1" applyProtection="1">
      <alignment horizontal="right"/>
      <protection/>
    </xf>
    <xf numFmtId="1" fontId="10" fillId="36" borderId="21" xfId="93" applyNumberFormat="1" applyFont="1" applyFill="1" applyBorder="1" applyAlignment="1" applyProtection="1">
      <alignment horizontal="right"/>
      <protection/>
    </xf>
    <xf numFmtId="0" fontId="10" fillId="37" borderId="73" xfId="0" applyFont="1" applyFill="1" applyBorder="1" applyAlignment="1">
      <alignment horizontal="center" vertical="center"/>
    </xf>
    <xf numFmtId="0" fontId="10" fillId="37" borderId="97" xfId="0" applyFont="1" applyFill="1" applyBorder="1" applyAlignment="1">
      <alignment horizontal="center" vertical="center"/>
    </xf>
    <xf numFmtId="0" fontId="10" fillId="37" borderId="9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0" fillId="0" borderId="0" xfId="0" applyFont="1" applyFill="1" applyAlignment="1">
      <alignment horizontal="center"/>
    </xf>
    <xf numFmtId="14" fontId="6" fillId="0" borderId="0" xfId="0" applyNumberFormat="1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0" fontId="10" fillId="0" borderId="76" xfId="0" applyFont="1" applyBorder="1" applyAlignment="1" applyProtection="1">
      <alignment horizontal="center"/>
      <protection/>
    </xf>
    <xf numFmtId="0" fontId="10" fillId="0" borderId="99" xfId="0" applyFont="1" applyBorder="1" applyAlignment="1" applyProtection="1">
      <alignment horizontal="center"/>
      <protection/>
    </xf>
    <xf numFmtId="169" fontId="10" fillId="0" borderId="42" xfId="0" applyNumberFormat="1" applyFont="1" applyFill="1" applyBorder="1" applyAlignment="1" applyProtection="1" quotePrefix="1">
      <alignment horizontal="center"/>
      <protection/>
    </xf>
    <xf numFmtId="169" fontId="10" fillId="0" borderId="37" xfId="0" applyNumberFormat="1" applyFont="1" applyFill="1" applyBorder="1" applyAlignment="1" applyProtection="1" quotePrefix="1">
      <alignment horizontal="center"/>
      <protection/>
    </xf>
    <xf numFmtId="169" fontId="10" fillId="0" borderId="44" xfId="0" applyNumberFormat="1" applyFont="1" applyFill="1" applyBorder="1" applyAlignment="1" applyProtection="1" quotePrefix="1">
      <alignment horizontal="center"/>
      <protection/>
    </xf>
    <xf numFmtId="0" fontId="10" fillId="0" borderId="0" xfId="0" applyFont="1" applyAlignment="1">
      <alignment horizontal="center"/>
    </xf>
    <xf numFmtId="170" fontId="6" fillId="0" borderId="0" xfId="0" applyNumberFormat="1" applyFont="1" applyBorder="1" applyAlignment="1" applyProtection="1">
      <alignment horizontal="center"/>
      <protection/>
    </xf>
    <xf numFmtId="0" fontId="6" fillId="0" borderId="0" xfId="0" applyFont="1" applyAlignment="1">
      <alignment horizontal="center"/>
    </xf>
    <xf numFmtId="169" fontId="10" fillId="0" borderId="36" xfId="0" applyNumberFormat="1" applyFont="1" applyFill="1" applyBorder="1" applyAlignment="1" applyProtection="1" quotePrefix="1">
      <alignment horizontal="center"/>
      <protection/>
    </xf>
    <xf numFmtId="166" fontId="10" fillId="0" borderId="0" xfId="0" applyNumberFormat="1" applyFont="1" applyFill="1" applyAlignment="1">
      <alignment horizontal="center"/>
    </xf>
    <xf numFmtId="166" fontId="6" fillId="0" borderId="0" xfId="0" applyNumberFormat="1" applyFont="1" applyFill="1" applyAlignment="1">
      <alignment horizontal="center"/>
    </xf>
    <xf numFmtId="166" fontId="22" fillId="0" borderId="0" xfId="0" applyNumberFormat="1" applyFont="1" applyFill="1" applyBorder="1" applyAlignment="1">
      <alignment horizontal="right"/>
    </xf>
    <xf numFmtId="166" fontId="9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center"/>
    </xf>
    <xf numFmtId="0" fontId="22" fillId="0" borderId="51" xfId="0" applyFont="1" applyFill="1" applyBorder="1" applyAlignment="1">
      <alignment horizontal="center"/>
    </xf>
    <xf numFmtId="166" fontId="10" fillId="0" borderId="30" xfId="75" applyNumberFormat="1" applyFont="1" applyFill="1" applyBorder="1" applyAlignment="1">
      <alignment horizontal="center" wrapText="1"/>
    </xf>
    <xf numFmtId="166" fontId="10" fillId="0" borderId="100" xfId="75" applyNumberFormat="1" applyFont="1" applyFill="1" applyBorder="1" applyAlignment="1">
      <alignment horizontal="center" wrapText="1"/>
    </xf>
    <xf numFmtId="166" fontId="10" fillId="0" borderId="101" xfId="75" applyNumberFormat="1" applyFont="1" applyFill="1" applyBorder="1" applyAlignment="1">
      <alignment horizontal="center" wrapText="1"/>
    </xf>
    <xf numFmtId="166" fontId="10" fillId="0" borderId="36" xfId="75" applyNumberFormat="1" applyFont="1" applyFill="1" applyBorder="1" applyAlignment="1" quotePrefix="1">
      <alignment horizontal="center"/>
    </xf>
    <xf numFmtId="166" fontId="10" fillId="0" borderId="37" xfId="75" applyNumberFormat="1" applyFont="1" applyFill="1" applyBorder="1" applyAlignment="1" quotePrefix="1">
      <alignment horizontal="center"/>
    </xf>
    <xf numFmtId="166" fontId="10" fillId="0" borderId="44" xfId="75" applyNumberFormat="1" applyFont="1" applyFill="1" applyBorder="1" applyAlignment="1" quotePrefix="1">
      <alignment horizontal="center"/>
    </xf>
    <xf numFmtId="166" fontId="10" fillId="0" borderId="0" xfId="0" applyNumberFormat="1" applyFont="1" applyFill="1" applyBorder="1" applyAlignment="1">
      <alignment horizontal="center"/>
    </xf>
    <xf numFmtId="166" fontId="6" fillId="0" borderId="0" xfId="0" applyNumberFormat="1" applyFont="1" applyFill="1" applyBorder="1" applyAlignment="1" applyProtection="1">
      <alignment horizontal="center"/>
      <protection/>
    </xf>
    <xf numFmtId="0" fontId="10" fillId="33" borderId="39" xfId="0" applyFont="1" applyFill="1" applyBorder="1" applyAlignment="1">
      <alignment horizontal="center"/>
    </xf>
    <xf numFmtId="0" fontId="10" fillId="33" borderId="47" xfId="0" applyFont="1" applyFill="1" applyBorder="1" applyAlignment="1">
      <alignment horizontal="center"/>
    </xf>
    <xf numFmtId="0" fontId="10" fillId="33" borderId="36" xfId="0" applyFont="1" applyFill="1" applyBorder="1" applyAlignment="1">
      <alignment horizontal="center"/>
    </xf>
    <xf numFmtId="0" fontId="10" fillId="33" borderId="37" xfId="0" applyFont="1" applyFill="1" applyBorder="1" applyAlignment="1">
      <alignment horizontal="center"/>
    </xf>
    <xf numFmtId="0" fontId="10" fillId="33" borderId="42" xfId="0" applyFont="1" applyFill="1" applyBorder="1" applyAlignment="1">
      <alignment horizontal="center"/>
    </xf>
    <xf numFmtId="0" fontId="10" fillId="33" borderId="36" xfId="0" applyFont="1" applyFill="1" applyBorder="1" applyAlignment="1" quotePrefix="1">
      <alignment horizontal="center"/>
    </xf>
    <xf numFmtId="0" fontId="10" fillId="33" borderId="44" xfId="0" applyFont="1" applyFill="1" applyBorder="1" applyAlignment="1">
      <alignment horizontal="center"/>
    </xf>
    <xf numFmtId="0" fontId="10" fillId="33" borderId="22" xfId="0" applyFont="1" applyFill="1" applyBorder="1" applyAlignment="1">
      <alignment horizontal="center" vertical="center"/>
    </xf>
    <xf numFmtId="0" fontId="10" fillId="33" borderId="56" xfId="0" applyFont="1" applyFill="1" applyBorder="1" applyAlignment="1">
      <alignment horizontal="center" vertical="center"/>
    </xf>
    <xf numFmtId="0" fontId="10" fillId="33" borderId="38" xfId="0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/>
    </xf>
    <xf numFmtId="0" fontId="22" fillId="0" borderId="51" xfId="0" applyFont="1" applyBorder="1" applyAlignment="1">
      <alignment horizontal="right"/>
    </xf>
    <xf numFmtId="0" fontId="10" fillId="33" borderId="100" xfId="0" applyFont="1" applyFill="1" applyBorder="1" applyAlignment="1">
      <alignment horizontal="center"/>
    </xf>
    <xf numFmtId="0" fontId="10" fillId="33" borderId="101" xfId="0" applyFont="1" applyFill="1" applyBorder="1" applyAlignment="1">
      <alignment horizontal="center"/>
    </xf>
    <xf numFmtId="0" fontId="10" fillId="33" borderId="102" xfId="0" applyFont="1" applyFill="1" applyBorder="1" applyAlignment="1">
      <alignment horizontal="center"/>
    </xf>
    <xf numFmtId="0" fontId="10" fillId="33" borderId="65" xfId="0" applyFont="1" applyFill="1" applyBorder="1" applyAlignment="1">
      <alignment horizontal="center"/>
    </xf>
    <xf numFmtId="0" fontId="10" fillId="33" borderId="76" xfId="0" applyFont="1" applyFill="1" applyBorder="1" applyAlignment="1">
      <alignment horizontal="center"/>
    </xf>
    <xf numFmtId="0" fontId="10" fillId="33" borderId="99" xfId="0" applyFont="1" applyFill="1" applyBorder="1" applyAlignment="1">
      <alignment horizontal="center"/>
    </xf>
    <xf numFmtId="0" fontId="6" fillId="0" borderId="0" xfId="0" applyFont="1" applyFill="1" applyAlignment="1" applyProtection="1">
      <alignment horizontal="center" vertical="center"/>
      <protection/>
    </xf>
    <xf numFmtId="0" fontId="10" fillId="0" borderId="0" xfId="0" applyFont="1" applyFill="1" applyAlignment="1">
      <alignment horizontal="center" vertical="center"/>
    </xf>
    <xf numFmtId="0" fontId="22" fillId="0" borderId="51" xfId="0" applyFont="1" applyFill="1" applyBorder="1" applyAlignment="1">
      <alignment horizontal="right"/>
    </xf>
    <xf numFmtId="0" fontId="10" fillId="33" borderId="75" xfId="0" applyFont="1" applyFill="1" applyBorder="1" applyAlignment="1">
      <alignment horizontal="center" vertical="center"/>
    </xf>
    <xf numFmtId="0" fontId="26" fillId="0" borderId="51" xfId="0" applyFont="1" applyBorder="1" applyAlignment="1">
      <alignment horizontal="right" vertical="center"/>
    </xf>
    <xf numFmtId="0" fontId="10" fillId="35" borderId="75" xfId="0" applyFont="1" applyFill="1" applyBorder="1" applyAlignment="1" applyProtection="1">
      <alignment horizontal="center" vertical="center"/>
      <protection/>
    </xf>
    <xf numFmtId="0" fontId="10" fillId="35" borderId="56" xfId="0" applyFont="1" applyFill="1" applyBorder="1" applyAlignment="1" applyProtection="1">
      <alignment horizontal="center" vertical="center"/>
      <protection/>
    </xf>
    <xf numFmtId="0" fontId="10" fillId="35" borderId="100" xfId="0" applyFont="1" applyFill="1" applyBorder="1" applyAlignment="1" applyProtection="1">
      <alignment horizontal="center" vertical="center"/>
      <protection/>
    </xf>
    <xf numFmtId="0" fontId="10" fillId="35" borderId="101" xfId="0" applyFont="1" applyFill="1" applyBorder="1" applyAlignment="1" applyProtection="1">
      <alignment horizontal="center" vertical="center"/>
      <protection/>
    </xf>
    <xf numFmtId="0" fontId="10" fillId="35" borderId="65" xfId="0" applyFont="1" applyFill="1" applyBorder="1" applyAlignment="1" applyProtection="1">
      <alignment horizontal="center" vertical="center"/>
      <protection/>
    </xf>
    <xf numFmtId="0" fontId="10" fillId="35" borderId="76" xfId="0" applyFont="1" applyFill="1" applyBorder="1" applyAlignment="1" applyProtection="1">
      <alignment horizontal="center" vertical="center"/>
      <protection/>
    </xf>
    <xf numFmtId="0" fontId="10" fillId="35" borderId="99" xfId="0" applyFont="1" applyFill="1" applyBorder="1" applyAlignment="1" applyProtection="1">
      <alignment horizontal="center" vertical="center"/>
      <protection/>
    </xf>
    <xf numFmtId="0" fontId="10" fillId="33" borderId="100" xfId="0" applyFont="1" applyFill="1" applyBorder="1" applyAlignment="1" quotePrefix="1">
      <alignment horizontal="center" vertical="center"/>
    </xf>
    <xf numFmtId="0" fontId="10" fillId="33" borderId="101" xfId="0" applyFont="1" applyFill="1" applyBorder="1" applyAlignment="1" quotePrefix="1">
      <alignment horizontal="center" vertical="center"/>
    </xf>
    <xf numFmtId="0" fontId="10" fillId="33" borderId="36" xfId="0" applyFont="1" applyFill="1" applyBorder="1" applyAlignment="1">
      <alignment horizontal="center" vertical="center" wrapText="1"/>
    </xf>
    <xf numFmtId="0" fontId="10" fillId="33" borderId="37" xfId="0" applyFont="1" applyFill="1" applyBorder="1" applyAlignment="1">
      <alignment horizontal="center" vertical="center" wrapText="1"/>
    </xf>
    <xf numFmtId="0" fontId="10" fillId="33" borderId="44" xfId="0" applyFont="1" applyFill="1" applyBorder="1" applyAlignment="1">
      <alignment horizontal="center" vertical="center" wrapText="1"/>
    </xf>
    <xf numFmtId="0" fontId="10" fillId="36" borderId="36" xfId="0" applyFont="1" applyFill="1" applyBorder="1" applyAlignment="1" quotePrefix="1">
      <alignment horizontal="center"/>
    </xf>
    <xf numFmtId="0" fontId="10" fillId="36" borderId="44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9" fillId="0" borderId="45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38" xfId="0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0" fontId="9" fillId="0" borderId="47" xfId="0" applyFont="1" applyFill="1" applyBorder="1" applyAlignment="1">
      <alignment horizontal="center"/>
    </xf>
    <xf numFmtId="0" fontId="10" fillId="36" borderId="75" xfId="0" applyFont="1" applyFill="1" applyBorder="1" applyAlignment="1">
      <alignment horizontal="center"/>
    </xf>
    <xf numFmtId="0" fontId="10" fillId="36" borderId="55" xfId="0" applyFont="1" applyFill="1" applyBorder="1" applyAlignment="1">
      <alignment horizontal="center"/>
    </xf>
    <xf numFmtId="0" fontId="10" fillId="36" borderId="56" xfId="0" applyFont="1" applyFill="1" applyBorder="1" applyAlignment="1">
      <alignment horizontal="center"/>
    </xf>
    <xf numFmtId="0" fontId="10" fillId="36" borderId="19" xfId="0" applyFont="1" applyFill="1" applyBorder="1" applyAlignment="1">
      <alignment horizontal="center"/>
    </xf>
    <xf numFmtId="49" fontId="10" fillId="0" borderId="51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39" fontId="6" fillId="0" borderId="0" xfId="0" applyNumberFormat="1" applyFont="1" applyBorder="1" applyAlignment="1" applyProtection="1">
      <alignment horizontal="center"/>
      <protection/>
    </xf>
    <xf numFmtId="39" fontId="10" fillId="0" borderId="0" xfId="0" applyNumberFormat="1" applyFont="1" applyAlignment="1" applyProtection="1">
      <alignment horizontal="center"/>
      <protection/>
    </xf>
    <xf numFmtId="175" fontId="10" fillId="33" borderId="75" xfId="0" applyNumberFormat="1" applyFont="1" applyFill="1" applyBorder="1" applyAlignment="1">
      <alignment horizontal="center" vertical="center"/>
    </xf>
    <xf numFmtId="175" fontId="10" fillId="33" borderId="22" xfId="0" applyNumberFormat="1" applyFont="1" applyFill="1" applyBorder="1" applyAlignment="1">
      <alignment horizontal="center" vertical="center"/>
    </xf>
    <xf numFmtId="175" fontId="10" fillId="33" borderId="56" xfId="0" applyNumberFormat="1" applyFont="1" applyFill="1" applyBorder="1" applyAlignment="1">
      <alignment horizontal="center" vertical="center"/>
    </xf>
    <xf numFmtId="39" fontId="10" fillId="33" borderId="30" xfId="0" applyNumberFormat="1" applyFont="1" applyFill="1" applyBorder="1" applyAlignment="1" applyProtection="1" quotePrefix="1">
      <alignment horizontal="center"/>
      <protection/>
    </xf>
    <xf numFmtId="39" fontId="10" fillId="33" borderId="100" xfId="0" applyNumberFormat="1" applyFont="1" applyFill="1" applyBorder="1" applyAlignment="1" applyProtection="1" quotePrefix="1">
      <alignment horizontal="center"/>
      <protection/>
    </xf>
    <xf numFmtId="39" fontId="10" fillId="33" borderId="103" xfId="0" applyNumberFormat="1" applyFont="1" applyFill="1" applyBorder="1" applyAlignment="1" applyProtection="1" quotePrefix="1">
      <alignment horizontal="center"/>
      <protection/>
    </xf>
    <xf numFmtId="39" fontId="10" fillId="33" borderId="101" xfId="0" applyNumberFormat="1" applyFont="1" applyFill="1" applyBorder="1" applyAlignment="1" applyProtection="1" quotePrefix="1">
      <alignment horizontal="center"/>
      <protection/>
    </xf>
    <xf numFmtId="39" fontId="10" fillId="33" borderId="36" xfId="0" applyNumberFormat="1" applyFont="1" applyFill="1" applyBorder="1" applyAlignment="1" applyProtection="1">
      <alignment horizontal="center" vertical="center"/>
      <protection/>
    </xf>
    <xf numFmtId="39" fontId="10" fillId="33" borderId="37" xfId="0" applyNumberFormat="1" applyFont="1" applyFill="1" applyBorder="1" applyAlignment="1" applyProtection="1">
      <alignment horizontal="center" vertical="center"/>
      <protection/>
    </xf>
    <xf numFmtId="39" fontId="10" fillId="33" borderId="42" xfId="0" applyNumberFormat="1" applyFont="1" applyFill="1" applyBorder="1" applyAlignment="1" applyProtection="1">
      <alignment horizontal="center" vertical="center" wrapText="1"/>
      <protection/>
    </xf>
    <xf numFmtId="39" fontId="10" fillId="33" borderId="37" xfId="0" applyNumberFormat="1" applyFont="1" applyFill="1" applyBorder="1" applyAlignment="1" applyProtection="1">
      <alignment horizontal="center" vertical="center" wrapText="1"/>
      <protection/>
    </xf>
    <xf numFmtId="39" fontId="10" fillId="33" borderId="44" xfId="0" applyNumberFormat="1" applyFont="1" applyFill="1" applyBorder="1" applyAlignment="1" applyProtection="1">
      <alignment horizontal="center" vertical="center" wrapText="1"/>
      <protection/>
    </xf>
    <xf numFmtId="0" fontId="10" fillId="33" borderId="75" xfId="0" applyFont="1" applyFill="1" applyBorder="1" applyAlignment="1">
      <alignment horizontal="center"/>
    </xf>
    <xf numFmtId="0" fontId="10" fillId="33" borderId="56" xfId="0" applyFont="1" applyFill="1" applyBorder="1" applyAlignment="1">
      <alignment horizontal="center"/>
    </xf>
    <xf numFmtId="39" fontId="10" fillId="33" borderId="30" xfId="0" applyNumberFormat="1" applyFont="1" applyFill="1" applyBorder="1" applyAlignment="1" quotePrefix="1">
      <alignment horizontal="center"/>
    </xf>
    <xf numFmtId="0" fontId="10" fillId="33" borderId="100" xfId="0" applyFont="1" applyFill="1" applyBorder="1" applyAlignment="1" quotePrefix="1">
      <alignment horizontal="center"/>
    </xf>
    <xf numFmtId="0" fontId="10" fillId="33" borderId="103" xfId="0" applyFont="1" applyFill="1" applyBorder="1" applyAlignment="1" quotePrefix="1">
      <alignment horizontal="center"/>
    </xf>
    <xf numFmtId="39" fontId="10" fillId="33" borderId="100" xfId="0" applyNumberFormat="1" applyFont="1" applyFill="1" applyBorder="1" applyAlignment="1" quotePrefix="1">
      <alignment horizontal="center"/>
    </xf>
    <xf numFmtId="0" fontId="10" fillId="33" borderId="101" xfId="0" applyFont="1" applyFill="1" applyBorder="1" applyAlignment="1" quotePrefix="1">
      <alignment horizontal="center"/>
    </xf>
    <xf numFmtId="0" fontId="6" fillId="0" borderId="0" xfId="0" applyFont="1" applyFill="1" applyBorder="1" applyAlignment="1">
      <alignment horizontal="center"/>
    </xf>
    <xf numFmtId="0" fontId="10" fillId="33" borderId="104" xfId="0" applyFont="1" applyFill="1" applyBorder="1" applyAlignment="1">
      <alignment horizontal="center" vertical="center"/>
    </xf>
    <xf numFmtId="0" fontId="10" fillId="33" borderId="105" xfId="0" applyFont="1" applyFill="1" applyBorder="1" applyAlignment="1">
      <alignment horizontal="center" vertical="center"/>
    </xf>
    <xf numFmtId="0" fontId="10" fillId="33" borderId="106" xfId="0" applyFont="1" applyFill="1" applyBorder="1" applyAlignment="1">
      <alignment horizontal="center" vertical="center"/>
    </xf>
    <xf numFmtId="0" fontId="10" fillId="33" borderId="30" xfId="0" applyFont="1" applyFill="1" applyBorder="1" applyAlignment="1">
      <alignment horizontal="center" vertical="center"/>
    </xf>
    <xf numFmtId="0" fontId="10" fillId="33" borderId="101" xfId="0" applyFont="1" applyFill="1" applyBorder="1" applyAlignment="1">
      <alignment horizontal="center" vertical="center"/>
    </xf>
    <xf numFmtId="0" fontId="10" fillId="33" borderId="32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10" fillId="33" borderId="34" xfId="0" applyFont="1" applyFill="1" applyBorder="1" applyAlignment="1">
      <alignment horizontal="center" vertical="center"/>
    </xf>
    <xf numFmtId="0" fontId="10" fillId="33" borderId="4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right"/>
    </xf>
    <xf numFmtId="0" fontId="10" fillId="33" borderId="20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10" fillId="33" borderId="38" xfId="0" applyFont="1" applyFill="1" applyBorder="1" applyAlignment="1">
      <alignment horizontal="center" vertical="center"/>
    </xf>
    <xf numFmtId="0" fontId="10" fillId="33" borderId="39" xfId="0" applyFont="1" applyFill="1" applyBorder="1" applyAlignment="1">
      <alignment horizontal="center" vertical="center"/>
    </xf>
    <xf numFmtId="0" fontId="10" fillId="33" borderId="47" xfId="0" applyFont="1" applyFill="1" applyBorder="1" applyAlignment="1">
      <alignment horizontal="center" vertical="center"/>
    </xf>
    <xf numFmtId="0" fontId="10" fillId="33" borderId="36" xfId="0" applyFont="1" applyFill="1" applyBorder="1" applyAlignment="1">
      <alignment horizontal="center" vertical="center"/>
    </xf>
    <xf numFmtId="0" fontId="10" fillId="33" borderId="42" xfId="0" applyFont="1" applyFill="1" applyBorder="1" applyAlignment="1">
      <alignment horizontal="center" vertical="center"/>
    </xf>
    <xf numFmtId="0" fontId="10" fillId="33" borderId="37" xfId="0" applyFont="1" applyFill="1" applyBorder="1" applyAlignment="1">
      <alignment horizontal="center" vertical="center"/>
    </xf>
    <xf numFmtId="0" fontId="10" fillId="33" borderId="20" xfId="0" applyFont="1" applyFill="1" applyBorder="1" applyAlignment="1" quotePrefix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33" borderId="100" xfId="0" applyFont="1" applyFill="1" applyBorder="1" applyAlignment="1">
      <alignment horizontal="center" vertical="center"/>
    </xf>
    <xf numFmtId="0" fontId="10" fillId="33" borderId="103" xfId="0" applyFont="1" applyFill="1" applyBorder="1" applyAlignment="1">
      <alignment horizontal="center" vertical="center"/>
    </xf>
    <xf numFmtId="0" fontId="10" fillId="33" borderId="89" xfId="0" applyFont="1" applyFill="1" applyBorder="1" applyAlignment="1">
      <alignment horizontal="center" vertical="center"/>
    </xf>
    <xf numFmtId="0" fontId="10" fillId="33" borderId="81" xfId="0" applyFont="1" applyFill="1" applyBorder="1" applyAlignment="1">
      <alignment horizontal="center" vertical="center"/>
    </xf>
    <xf numFmtId="0" fontId="10" fillId="33" borderId="32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34" xfId="0" applyFont="1" applyFill="1" applyBorder="1" applyAlignment="1">
      <alignment horizontal="center" vertical="center" wrapText="1"/>
    </xf>
    <xf numFmtId="0" fontId="10" fillId="33" borderId="4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33" borderId="75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10" fillId="33" borderId="56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38" fillId="33" borderId="30" xfId="0" applyFont="1" applyFill="1" applyBorder="1" applyAlignment="1">
      <alignment horizontal="center" vertical="center"/>
    </xf>
    <xf numFmtId="0" fontId="38" fillId="33" borderId="100" xfId="0" applyFont="1" applyFill="1" applyBorder="1" applyAlignment="1">
      <alignment horizontal="center" vertical="center"/>
    </xf>
    <xf numFmtId="0" fontId="38" fillId="33" borderId="103" xfId="0" applyFont="1" applyFill="1" applyBorder="1" applyAlignment="1">
      <alignment horizontal="center" vertical="center"/>
    </xf>
    <xf numFmtId="0" fontId="38" fillId="33" borderId="10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1" fillId="33" borderId="107" xfId="0" applyFont="1" applyFill="1" applyBorder="1" applyAlignment="1" quotePrefix="1">
      <alignment horizontal="center" vertical="center" wrapText="1"/>
    </xf>
    <xf numFmtId="0" fontId="11" fillId="33" borderId="108" xfId="0" applyFont="1" applyFill="1" applyBorder="1" applyAlignment="1">
      <alignment horizontal="center" vertical="center" wrapText="1"/>
    </xf>
    <xf numFmtId="0" fontId="11" fillId="33" borderId="109" xfId="0" applyFont="1" applyFill="1" applyBorder="1" applyAlignment="1">
      <alignment horizontal="center" vertical="center" wrapText="1"/>
    </xf>
    <xf numFmtId="0" fontId="11" fillId="33" borderId="107" xfId="0" applyFont="1" applyFill="1" applyBorder="1" applyAlignment="1">
      <alignment horizontal="center" vertical="center" wrapText="1"/>
    </xf>
    <xf numFmtId="0" fontId="11" fillId="33" borderId="110" xfId="0" applyFont="1" applyFill="1" applyBorder="1" applyAlignment="1">
      <alignment horizontal="center" vertical="center" wrapText="1"/>
    </xf>
    <xf numFmtId="165" fontId="10" fillId="0" borderId="0" xfId="143" applyFont="1" applyAlignment="1">
      <alignment horizontal="center"/>
      <protection/>
    </xf>
    <xf numFmtId="165" fontId="6" fillId="0" borderId="0" xfId="143" applyNumberFormat="1" applyFont="1" applyAlignment="1" applyProtection="1">
      <alignment horizontal="center"/>
      <protection/>
    </xf>
    <xf numFmtId="165" fontId="10" fillId="0" borderId="0" xfId="143" applyNumberFormat="1" applyFont="1" applyAlignment="1" applyProtection="1">
      <alignment horizontal="center"/>
      <protection/>
    </xf>
    <xf numFmtId="165" fontId="10" fillId="0" borderId="0" xfId="143" applyFont="1" applyBorder="1" applyAlignment="1" quotePrefix="1">
      <alignment horizontal="center"/>
      <protection/>
    </xf>
    <xf numFmtId="165" fontId="11" fillId="33" borderId="75" xfId="143" applyNumberFormat="1" applyFont="1" applyFill="1" applyBorder="1" applyAlignment="1" applyProtection="1">
      <alignment horizontal="center" vertical="center"/>
      <protection/>
    </xf>
    <xf numFmtId="165" fontId="11" fillId="33" borderId="56" xfId="143" applyFont="1" applyFill="1" applyBorder="1" applyAlignment="1">
      <alignment horizontal="center" vertical="center"/>
      <protection/>
    </xf>
    <xf numFmtId="165" fontId="11" fillId="33" borderId="89" xfId="143" applyNumberFormat="1" applyFont="1" applyFill="1" applyBorder="1" applyAlignment="1" applyProtection="1" quotePrefix="1">
      <alignment horizontal="center" vertical="center"/>
      <protection/>
    </xf>
    <xf numFmtId="165" fontId="11" fillId="33" borderId="89" xfId="143" applyNumberFormat="1" applyFont="1" applyFill="1" applyBorder="1" applyAlignment="1" applyProtection="1">
      <alignment horizontal="center" vertical="center"/>
      <protection/>
    </xf>
    <xf numFmtId="165" fontId="11" fillId="33" borderId="81" xfId="143" applyNumberFormat="1" applyFont="1" applyFill="1" applyBorder="1" applyAlignment="1" applyProtection="1">
      <alignment horizontal="center" vertical="center"/>
      <protection/>
    </xf>
    <xf numFmtId="0" fontId="10" fillId="33" borderId="65" xfId="144" applyNumberFormat="1" applyFont="1" applyFill="1" applyBorder="1" applyAlignment="1">
      <alignment horizontal="center" vertical="center"/>
      <protection/>
    </xf>
    <xf numFmtId="0" fontId="10" fillId="33" borderId="82" xfId="144" applyFont="1" applyFill="1" applyBorder="1" applyAlignment="1">
      <alignment horizontal="center" vertical="center"/>
      <protection/>
    </xf>
    <xf numFmtId="0" fontId="10" fillId="33" borderId="55" xfId="144" applyFont="1" applyFill="1" applyBorder="1" applyAlignment="1">
      <alignment horizontal="center" vertical="center"/>
      <protection/>
    </xf>
    <xf numFmtId="0" fontId="10" fillId="33" borderId="19" xfId="144" applyFont="1" applyFill="1" applyBorder="1" applyAlignment="1">
      <alignment horizontal="center" vertical="center"/>
      <protection/>
    </xf>
    <xf numFmtId="0" fontId="10" fillId="33" borderId="30" xfId="0" applyFont="1" applyFill="1" applyBorder="1" applyAlignment="1" applyProtection="1" quotePrefix="1">
      <alignment horizontal="center" vertical="center"/>
      <protection/>
    </xf>
    <xf numFmtId="0" fontId="10" fillId="33" borderId="103" xfId="0" applyFont="1" applyFill="1" applyBorder="1" applyAlignment="1" applyProtection="1" quotePrefix="1">
      <alignment horizontal="center" vertical="center"/>
      <protection/>
    </xf>
    <xf numFmtId="0" fontId="10" fillId="33" borderId="100" xfId="0" applyFont="1" applyFill="1" applyBorder="1" applyAlignment="1" applyProtection="1" quotePrefix="1">
      <alignment horizontal="center" vertical="center"/>
      <protection/>
    </xf>
    <xf numFmtId="0" fontId="10" fillId="33" borderId="30" xfId="144" applyFont="1" applyFill="1" applyBorder="1" applyAlignment="1">
      <alignment horizontal="center" vertical="center"/>
      <protection/>
    </xf>
    <xf numFmtId="0" fontId="10" fillId="33" borderId="100" xfId="144" applyFont="1" applyFill="1" applyBorder="1" applyAlignment="1">
      <alignment horizontal="center" vertical="center"/>
      <protection/>
    </xf>
    <xf numFmtId="0" fontId="10" fillId="33" borderId="101" xfId="144" applyFont="1" applyFill="1" applyBorder="1" applyAlignment="1">
      <alignment horizontal="center" vertical="center"/>
      <protection/>
    </xf>
    <xf numFmtId="0" fontId="6" fillId="0" borderId="0" xfId="144" applyFont="1" applyAlignment="1">
      <alignment horizontal="center"/>
      <protection/>
    </xf>
    <xf numFmtId="0" fontId="11" fillId="0" borderId="0" xfId="144" applyFont="1" applyAlignment="1">
      <alignment horizontal="center"/>
      <protection/>
    </xf>
    <xf numFmtId="165" fontId="10" fillId="0" borderId="0" xfId="146" applyFont="1" applyAlignment="1">
      <alignment horizontal="center"/>
      <protection/>
    </xf>
    <xf numFmtId="165" fontId="6" fillId="0" borderId="0" xfId="146" applyNumberFormat="1" applyFont="1" applyAlignment="1" applyProtection="1">
      <alignment horizontal="center"/>
      <protection/>
    </xf>
    <xf numFmtId="165" fontId="10" fillId="0" borderId="0" xfId="146" applyNumberFormat="1" applyFont="1" applyAlignment="1" applyProtection="1">
      <alignment horizontal="center"/>
      <protection/>
    </xf>
    <xf numFmtId="165" fontId="10" fillId="0" borderId="0" xfId="146" applyFont="1" applyBorder="1" applyAlignment="1">
      <alignment horizontal="center"/>
      <protection/>
    </xf>
    <xf numFmtId="165" fontId="10" fillId="0" borderId="0" xfId="146" applyFont="1" applyBorder="1" applyAlignment="1" quotePrefix="1">
      <alignment horizontal="center"/>
      <protection/>
    </xf>
    <xf numFmtId="0" fontId="10" fillId="33" borderId="75" xfId="144" applyFont="1" applyFill="1" applyBorder="1" applyAlignment="1">
      <alignment horizontal="center" vertical="center"/>
      <protection/>
    </xf>
    <xf numFmtId="0" fontId="10" fillId="33" borderId="22" xfId="144" applyFont="1" applyFill="1" applyBorder="1" applyAlignment="1">
      <alignment horizontal="center" vertical="center"/>
      <protection/>
    </xf>
    <xf numFmtId="0" fontId="10" fillId="33" borderId="56" xfId="144" applyFont="1" applyFill="1" applyBorder="1" applyAlignment="1">
      <alignment horizontal="center" vertical="center"/>
      <protection/>
    </xf>
    <xf numFmtId="0" fontId="10" fillId="0" borderId="0" xfId="144" applyFont="1" applyAlignment="1">
      <alignment horizontal="center"/>
      <protection/>
    </xf>
    <xf numFmtId="166" fontId="10" fillId="33" borderId="32" xfId="144" applyNumberFormat="1" applyFont="1" applyFill="1" applyBorder="1" applyAlignment="1">
      <alignment horizontal="center" vertical="center"/>
      <protection/>
    </xf>
    <xf numFmtId="166" fontId="10" fillId="33" borderId="34" xfId="144" applyNumberFormat="1" applyFont="1" applyFill="1" applyBorder="1" applyAlignment="1">
      <alignment horizontal="center" vertical="center"/>
      <protection/>
    </xf>
    <xf numFmtId="0" fontId="10" fillId="33" borderId="40" xfId="144" applyFont="1" applyFill="1" applyBorder="1" applyAlignment="1">
      <alignment horizontal="center" vertical="center"/>
      <protection/>
    </xf>
    <xf numFmtId="166" fontId="10" fillId="33" borderId="89" xfId="88" applyNumberFormat="1" applyFont="1" applyFill="1" applyBorder="1" applyAlignment="1">
      <alignment horizontal="center"/>
      <protection/>
    </xf>
    <xf numFmtId="166" fontId="10" fillId="33" borderId="30" xfId="88" applyNumberFormat="1" applyFont="1" applyFill="1" applyBorder="1" applyAlignment="1">
      <alignment horizontal="center"/>
      <protection/>
    </xf>
    <xf numFmtId="0" fontId="10" fillId="33" borderId="30" xfId="88" applyFont="1" applyFill="1" applyBorder="1" applyAlignment="1">
      <alignment horizontal="center"/>
      <protection/>
    </xf>
    <xf numFmtId="0" fontId="10" fillId="33" borderId="101" xfId="88" applyFont="1" applyFill="1" applyBorder="1" applyAlignment="1">
      <alignment horizontal="center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21" fillId="0" borderId="0" xfId="88" applyFont="1" applyBorder="1" applyAlignment="1" applyProtection="1">
      <alignment horizontal="center" vertical="justify"/>
      <protection/>
    </xf>
    <xf numFmtId="0" fontId="10" fillId="0" borderId="0" xfId="88" applyFont="1" applyAlignment="1" applyProtection="1">
      <alignment horizontal="center"/>
      <protection/>
    </xf>
    <xf numFmtId="0" fontId="6" fillId="0" borderId="0" xfId="88" applyFont="1" applyAlignment="1" applyProtection="1">
      <alignment horizontal="center"/>
      <protection/>
    </xf>
    <xf numFmtId="0" fontId="10" fillId="0" borderId="51" xfId="88" applyFont="1" applyBorder="1" applyAlignment="1">
      <alignment horizontal="center"/>
      <protection/>
    </xf>
    <xf numFmtId="0" fontId="22" fillId="0" borderId="0" xfId="88" applyFont="1" applyBorder="1" applyAlignment="1">
      <alignment horizontal="right"/>
      <protection/>
    </xf>
    <xf numFmtId="0" fontId="9" fillId="0" borderId="111" xfId="88" applyFont="1" applyBorder="1" applyAlignment="1">
      <alignment horizontal="justify" wrapText="1"/>
      <protection/>
    </xf>
    <xf numFmtId="0" fontId="9" fillId="0" borderId="0" xfId="88" applyFont="1" applyBorder="1" applyAlignment="1">
      <alignment horizontal="justify" wrapText="1"/>
      <protection/>
    </xf>
    <xf numFmtId="0" fontId="10" fillId="0" borderId="0" xfId="88" applyFont="1" applyAlignment="1">
      <alignment horizontal="center"/>
      <protection/>
    </xf>
    <xf numFmtId="0" fontId="6" fillId="0" borderId="0" xfId="88" applyFont="1" applyAlignment="1">
      <alignment horizontal="center"/>
      <protection/>
    </xf>
    <xf numFmtId="0" fontId="10" fillId="0" borderId="112" xfId="88" applyFont="1" applyBorder="1" applyAlignment="1">
      <alignment horizontal="center"/>
      <protection/>
    </xf>
    <xf numFmtId="0" fontId="24" fillId="39" borderId="104" xfId="88" applyFont="1" applyFill="1" applyBorder="1" applyAlignment="1">
      <alignment horizontal="center"/>
      <protection/>
    </xf>
    <xf numFmtId="0" fontId="24" fillId="39" borderId="105" xfId="88" applyFont="1" applyFill="1" applyBorder="1" applyAlignment="1">
      <alignment horizontal="center"/>
      <protection/>
    </xf>
    <xf numFmtId="0" fontId="24" fillId="39" borderId="106" xfId="88" applyFont="1" applyFill="1" applyBorder="1" applyAlignment="1">
      <alignment horizontal="center"/>
      <protection/>
    </xf>
    <xf numFmtId="0" fontId="24" fillId="39" borderId="113" xfId="88" applyFont="1" applyFill="1" applyBorder="1" applyAlignment="1">
      <alignment horizontal="center"/>
      <protection/>
    </xf>
    <xf numFmtId="0" fontId="11" fillId="33" borderId="75" xfId="0" applyFont="1" applyFill="1" applyBorder="1" applyAlignment="1">
      <alignment horizontal="left" vertical="center" wrapText="1"/>
    </xf>
    <xf numFmtId="0" fontId="11" fillId="33" borderId="56" xfId="0" applyFont="1" applyFill="1" applyBorder="1" applyAlignment="1">
      <alignment horizontal="left" vertical="center" wrapText="1"/>
    </xf>
    <xf numFmtId="0" fontId="11" fillId="33" borderId="30" xfId="0" applyFont="1" applyFill="1" applyBorder="1" applyAlignment="1">
      <alignment horizontal="center"/>
    </xf>
    <xf numFmtId="0" fontId="11" fillId="33" borderId="103" xfId="0" applyFont="1" applyFill="1" applyBorder="1" applyAlignment="1">
      <alignment horizontal="center"/>
    </xf>
    <xf numFmtId="0" fontId="11" fillId="33" borderId="101" xfId="0" applyFont="1" applyFill="1" applyBorder="1" applyAlignment="1">
      <alignment horizontal="center"/>
    </xf>
    <xf numFmtId="0" fontId="10" fillId="0" borderId="0" xfId="88" applyFont="1" applyFill="1" applyAlignment="1">
      <alignment horizontal="center"/>
      <protection/>
    </xf>
    <xf numFmtId="0" fontId="26" fillId="0" borderId="51" xfId="88" applyFont="1" applyBorder="1" applyAlignment="1">
      <alignment horizontal="right"/>
      <protection/>
    </xf>
    <xf numFmtId="1" fontId="10" fillId="33" borderId="75" xfId="88" applyNumberFormat="1" applyFont="1" applyFill="1" applyBorder="1" applyAlignment="1" applyProtection="1">
      <alignment horizontal="center" vertical="center" wrapText="1"/>
      <protection locked="0"/>
    </xf>
    <xf numFmtId="1" fontId="10" fillId="33" borderId="22" xfId="88" applyNumberFormat="1" applyFont="1" applyFill="1" applyBorder="1" applyAlignment="1" applyProtection="1">
      <alignment horizontal="center" vertical="center" wrapText="1"/>
      <protection locked="0"/>
    </xf>
    <xf numFmtId="0" fontId="10" fillId="33" borderId="55" xfId="88" applyFont="1" applyFill="1" applyBorder="1" applyAlignment="1" applyProtection="1">
      <alignment horizontal="center" vertical="center" wrapText="1"/>
      <protection locked="0"/>
    </xf>
    <xf numFmtId="0" fontId="10" fillId="33" borderId="23" xfId="88" applyFont="1" applyFill="1" applyBorder="1" applyAlignment="1" applyProtection="1">
      <alignment horizontal="center" vertical="center" wrapText="1"/>
      <protection locked="0"/>
    </xf>
    <xf numFmtId="0" fontId="10" fillId="33" borderId="55" xfId="88" applyFont="1" applyFill="1" applyBorder="1" applyAlignment="1">
      <alignment horizontal="center" vertical="center"/>
      <protection/>
    </xf>
    <xf numFmtId="0" fontId="10" fillId="33" borderId="80" xfId="88" applyFont="1" applyFill="1" applyBorder="1" applyAlignment="1">
      <alignment horizontal="center" vertical="center"/>
      <protection/>
    </xf>
    <xf numFmtId="0" fontId="10" fillId="33" borderId="23" xfId="88" applyFont="1" applyFill="1" applyBorder="1" applyAlignment="1">
      <alignment horizontal="center" vertical="center"/>
      <protection/>
    </xf>
    <xf numFmtId="0" fontId="10" fillId="33" borderId="26" xfId="88" applyFont="1" applyFill="1" applyBorder="1" applyAlignment="1">
      <alignment horizontal="center" vertical="center"/>
      <protection/>
    </xf>
    <xf numFmtId="164" fontId="10" fillId="0" borderId="36" xfId="147" applyNumberFormat="1" applyFont="1" applyFill="1" applyBorder="1" applyAlignment="1" applyProtection="1" quotePrefix="1">
      <alignment/>
      <protection/>
    </xf>
    <xf numFmtId="164" fontId="7" fillId="0" borderId="42" xfId="93" applyNumberFormat="1" applyFont="1" applyFill="1" applyBorder="1" applyAlignment="1">
      <alignment/>
      <protection/>
    </xf>
    <xf numFmtId="164" fontId="7" fillId="0" borderId="37" xfId="93" applyNumberFormat="1" applyFont="1" applyFill="1" applyBorder="1" applyAlignment="1">
      <alignment/>
      <protection/>
    </xf>
    <xf numFmtId="0" fontId="10" fillId="0" borderId="0" xfId="147" applyFont="1" applyAlignment="1">
      <alignment horizontal="center"/>
      <protection/>
    </xf>
    <xf numFmtId="0" fontId="6" fillId="0" borderId="0" xfId="147" applyFont="1" applyAlignment="1">
      <alignment horizontal="center"/>
      <protection/>
    </xf>
    <xf numFmtId="4" fontId="10" fillId="0" borderId="0" xfId="147" applyNumberFormat="1" applyFont="1" applyFill="1" applyAlignment="1">
      <alignment horizontal="center"/>
      <protection/>
    </xf>
    <xf numFmtId="0" fontId="9" fillId="33" borderId="65" xfId="147" applyFont="1" applyFill="1" applyBorder="1" applyAlignment="1">
      <alignment horizontal="center" vertical="center"/>
      <protection/>
    </xf>
    <xf numFmtId="0" fontId="9" fillId="33" borderId="82" xfId="147" applyFont="1" applyFill="1" applyBorder="1" applyAlignment="1">
      <alignment horizontal="center" vertical="center"/>
      <protection/>
    </xf>
    <xf numFmtId="0" fontId="10" fillId="33" borderId="55" xfId="147" applyFont="1" applyFill="1" applyBorder="1" applyAlignment="1" applyProtection="1">
      <alignment horizontal="center" vertical="center"/>
      <protection/>
    </xf>
    <xf numFmtId="0" fontId="10" fillId="33" borderId="19" xfId="147" applyFont="1" applyFill="1" applyBorder="1" applyAlignment="1" applyProtection="1">
      <alignment horizontal="center" vertical="center"/>
      <protection/>
    </xf>
    <xf numFmtId="0" fontId="10" fillId="33" borderId="103" xfId="147" applyFont="1" applyFill="1" applyBorder="1" applyAlignment="1" applyProtection="1">
      <alignment horizontal="center"/>
      <protection/>
    </xf>
    <xf numFmtId="0" fontId="10" fillId="33" borderId="81" xfId="147" applyFont="1" applyFill="1" applyBorder="1" applyAlignment="1" applyProtection="1">
      <alignment horizontal="center"/>
      <protection/>
    </xf>
    <xf numFmtId="164" fontId="10" fillId="0" borderId="42" xfId="147" applyNumberFormat="1" applyFont="1" applyFill="1" applyBorder="1" applyAlignment="1" applyProtection="1" quotePrefix="1">
      <alignment/>
      <protection/>
    </xf>
    <xf numFmtId="164" fontId="10" fillId="0" borderId="37" xfId="147" applyNumberFormat="1" applyFont="1" applyFill="1" applyBorder="1" applyAlignment="1" applyProtection="1" quotePrefix="1">
      <alignment/>
      <protection/>
    </xf>
    <xf numFmtId="0" fontId="10" fillId="0" borderId="24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164" fontId="6" fillId="0" borderId="24" xfId="153" applyNumberFormat="1" applyFont="1" applyBorder="1" applyAlignment="1" applyProtection="1">
      <alignment horizontal="center"/>
      <protection/>
    </xf>
    <xf numFmtId="164" fontId="6" fillId="0" borderId="23" xfId="153" applyNumberFormat="1" applyFont="1" applyBorder="1" applyAlignment="1" applyProtection="1">
      <alignment horizontal="center"/>
      <protection/>
    </xf>
    <xf numFmtId="164" fontId="6" fillId="0" borderId="46" xfId="153" applyNumberFormat="1" applyFont="1" applyBorder="1" applyAlignment="1" applyProtection="1">
      <alignment horizontal="center"/>
      <protection/>
    </xf>
    <xf numFmtId="164" fontId="26" fillId="0" borderId="52" xfId="153" applyNumberFormat="1" applyFont="1" applyBorder="1" applyAlignment="1" applyProtection="1">
      <alignment horizontal="right"/>
      <protection/>
    </xf>
    <xf numFmtId="164" fontId="26" fillId="0" borderId="50" xfId="153" applyNumberFormat="1" applyFont="1" applyBorder="1" applyAlignment="1" applyProtection="1">
      <alignment horizontal="right"/>
      <protection/>
    </xf>
    <xf numFmtId="164" fontId="26" fillId="0" borderId="53" xfId="153" applyNumberFormat="1" applyFont="1" applyBorder="1" applyAlignment="1" applyProtection="1">
      <alignment horizontal="right"/>
      <protection/>
    </xf>
    <xf numFmtId="164" fontId="11" fillId="33" borderId="89" xfId="153" applyNumberFormat="1" applyFont="1" applyFill="1" applyBorder="1" applyAlignment="1" applyProtection="1">
      <alignment horizontal="center" wrapText="1"/>
      <protection hidden="1"/>
    </xf>
    <xf numFmtId="164" fontId="11" fillId="33" borderId="89" xfId="153" applyNumberFormat="1" applyFont="1" applyFill="1" applyBorder="1" applyAlignment="1">
      <alignment horizontal="center"/>
      <protection/>
    </xf>
    <xf numFmtId="164" fontId="11" fillId="33" borderId="81" xfId="153" applyNumberFormat="1" applyFont="1" applyFill="1" applyBorder="1" applyAlignment="1">
      <alignment horizontal="center"/>
      <protection/>
    </xf>
    <xf numFmtId="164" fontId="6" fillId="0" borderId="24" xfId="154" applyNumberFormat="1" applyFont="1" applyBorder="1" applyAlignment="1" applyProtection="1">
      <alignment horizontal="center"/>
      <protection/>
    </xf>
    <xf numFmtId="164" fontId="6" fillId="0" borderId="23" xfId="154" applyNumberFormat="1" applyFont="1" applyBorder="1" applyAlignment="1" applyProtection="1">
      <alignment horizontal="center"/>
      <protection/>
    </xf>
    <xf numFmtId="164" fontId="6" fillId="0" borderId="46" xfId="154" applyNumberFormat="1" applyFont="1" applyBorder="1" applyAlignment="1" applyProtection="1">
      <alignment horizontal="center"/>
      <protection/>
    </xf>
    <xf numFmtId="164" fontId="26" fillId="0" borderId="52" xfId="154" applyNumberFormat="1" applyFont="1" applyBorder="1" applyAlignment="1" applyProtection="1">
      <alignment horizontal="right"/>
      <protection/>
    </xf>
    <xf numFmtId="164" fontId="26" fillId="0" borderId="50" xfId="154" applyNumberFormat="1" applyFont="1" applyBorder="1" applyAlignment="1" applyProtection="1">
      <alignment horizontal="right"/>
      <protection/>
    </xf>
    <xf numFmtId="164" fontId="26" fillId="0" borderId="53" xfId="154" applyNumberFormat="1" applyFont="1" applyBorder="1" applyAlignment="1" applyProtection="1">
      <alignment horizontal="right"/>
      <protection/>
    </xf>
    <xf numFmtId="164" fontId="11" fillId="33" borderId="89" xfId="154" applyNumberFormat="1" applyFont="1" applyFill="1" applyBorder="1" applyAlignment="1" applyProtection="1">
      <alignment horizontal="center" wrapText="1"/>
      <protection hidden="1"/>
    </xf>
    <xf numFmtId="164" fontId="11" fillId="33" borderId="30" xfId="154" applyNumberFormat="1" applyFont="1" applyFill="1" applyBorder="1" applyAlignment="1">
      <alignment horizontal="center"/>
      <protection/>
    </xf>
    <xf numFmtId="164" fontId="11" fillId="33" borderId="101" xfId="154" applyNumberFormat="1" applyFont="1" applyFill="1" applyBorder="1" applyAlignment="1">
      <alignment horizontal="center"/>
      <protection/>
    </xf>
    <xf numFmtId="164" fontId="6" fillId="0" borderId="0" xfId="155" applyNumberFormat="1" applyFont="1" applyAlignment="1" applyProtection="1">
      <alignment horizontal="center"/>
      <protection/>
    </xf>
    <xf numFmtId="164" fontId="22" fillId="0" borderId="0" xfId="155" applyNumberFormat="1" applyFont="1" applyAlignment="1" applyProtection="1">
      <alignment horizontal="right"/>
      <protection/>
    </xf>
    <xf numFmtId="164" fontId="11" fillId="33" borderId="89" xfId="155" applyNumberFormat="1" applyFont="1" applyFill="1" applyBorder="1" applyAlignment="1" applyProtection="1">
      <alignment horizontal="center" wrapText="1"/>
      <protection hidden="1"/>
    </xf>
    <xf numFmtId="164" fontId="10" fillId="33" borderId="30" xfId="155" applyNumberFormat="1" applyFont="1" applyFill="1" applyBorder="1" applyAlignment="1">
      <alignment horizontal="center"/>
      <protection/>
    </xf>
    <xf numFmtId="164" fontId="10" fillId="33" borderId="101" xfId="155" applyNumberFormat="1" applyFont="1" applyFill="1" applyBorder="1" applyAlignment="1">
      <alignment horizontal="center"/>
      <protection/>
    </xf>
    <xf numFmtId="164" fontId="6" fillId="0" borderId="0" xfId="156" applyNumberFormat="1" applyFont="1" applyAlignment="1" applyProtection="1">
      <alignment horizontal="center"/>
      <protection/>
    </xf>
    <xf numFmtId="164" fontId="22" fillId="0" borderId="0" xfId="156" applyNumberFormat="1" applyFont="1" applyAlignment="1" applyProtection="1">
      <alignment horizontal="right"/>
      <protection/>
    </xf>
    <xf numFmtId="164" fontId="11" fillId="33" borderId="89" xfId="156" applyNumberFormat="1" applyFont="1" applyFill="1" applyBorder="1" applyAlignment="1" applyProtection="1">
      <alignment horizontal="center" wrapText="1"/>
      <protection hidden="1"/>
    </xf>
    <xf numFmtId="164" fontId="10" fillId="33" borderId="103" xfId="156" applyNumberFormat="1" applyFont="1" applyFill="1" applyBorder="1" applyAlignment="1">
      <alignment horizontal="center"/>
      <protection/>
    </xf>
    <xf numFmtId="164" fontId="10" fillId="33" borderId="81" xfId="156" applyNumberFormat="1" applyFont="1" applyFill="1" applyBorder="1" applyAlignment="1">
      <alignment horizontal="center"/>
      <protection/>
    </xf>
    <xf numFmtId="164" fontId="6" fillId="0" borderId="0" xfId="157" applyNumberFormat="1" applyFont="1" applyAlignment="1" applyProtection="1">
      <alignment horizontal="center"/>
      <protection/>
    </xf>
    <xf numFmtId="164" fontId="22" fillId="0" borderId="0" xfId="157" applyNumberFormat="1" applyFont="1" applyAlignment="1" applyProtection="1">
      <alignment horizontal="right"/>
      <protection/>
    </xf>
    <xf numFmtId="164" fontId="11" fillId="33" borderId="89" xfId="157" applyNumberFormat="1" applyFont="1" applyFill="1" applyBorder="1" applyAlignment="1" applyProtection="1">
      <alignment horizontal="center" wrapText="1"/>
      <protection hidden="1"/>
    </xf>
    <xf numFmtId="164" fontId="10" fillId="33" borderId="30" xfId="157" applyNumberFormat="1" applyFont="1" applyFill="1" applyBorder="1" applyAlignment="1">
      <alignment horizontal="center"/>
      <protection/>
    </xf>
    <xf numFmtId="164" fontId="10" fillId="33" borderId="101" xfId="157" applyNumberFormat="1" applyFont="1" applyFill="1" applyBorder="1" applyAlignment="1">
      <alignment horizontal="center"/>
      <protection/>
    </xf>
    <xf numFmtId="164" fontId="6" fillId="0" borderId="0" xfId="158" applyNumberFormat="1" applyFont="1" applyAlignment="1" applyProtection="1">
      <alignment horizontal="center"/>
      <protection/>
    </xf>
    <xf numFmtId="164" fontId="26" fillId="0" borderId="0" xfId="158" applyNumberFormat="1" applyFont="1" applyAlignment="1" applyProtection="1">
      <alignment horizontal="right"/>
      <protection/>
    </xf>
    <xf numFmtId="164" fontId="11" fillId="33" borderId="89" xfId="158" applyNumberFormat="1" applyFont="1" applyFill="1" applyBorder="1" applyAlignment="1" applyProtection="1">
      <alignment horizontal="center" wrapText="1"/>
      <protection hidden="1"/>
    </xf>
    <xf numFmtId="164" fontId="10" fillId="33" borderId="30" xfId="158" applyNumberFormat="1" applyFont="1" applyFill="1" applyBorder="1" applyAlignment="1">
      <alignment horizontal="center"/>
      <protection/>
    </xf>
    <xf numFmtId="164" fontId="10" fillId="33" borderId="101" xfId="158" applyNumberFormat="1" applyFont="1" applyFill="1" applyBorder="1" applyAlignment="1">
      <alignment horizontal="center"/>
      <protection/>
    </xf>
    <xf numFmtId="0" fontId="10" fillId="0" borderId="0" xfId="138" applyFont="1" applyAlignment="1">
      <alignment horizontal="center"/>
      <protection/>
    </xf>
    <xf numFmtId="0" fontId="6" fillId="0" borderId="0" xfId="138" applyFont="1" applyAlignment="1">
      <alignment horizontal="center"/>
      <protection/>
    </xf>
    <xf numFmtId="164" fontId="22" fillId="0" borderId="51" xfId="95" applyNumberFormat="1" applyFont="1" applyBorder="1" applyAlignment="1">
      <alignment horizontal="right"/>
      <protection/>
    </xf>
    <xf numFmtId="0" fontId="10" fillId="33" borderId="65" xfId="0" applyFont="1" applyFill="1" applyBorder="1" applyAlignment="1">
      <alignment horizontal="center" vertical="center"/>
    </xf>
    <xf numFmtId="0" fontId="10" fillId="33" borderId="76" xfId="0" applyFont="1" applyFill="1" applyBorder="1" applyAlignment="1">
      <alignment horizontal="center" vertical="center"/>
    </xf>
    <xf numFmtId="0" fontId="10" fillId="33" borderId="77" xfId="0" applyFont="1" applyFill="1" applyBorder="1" applyAlignment="1">
      <alignment horizontal="center" vertical="center"/>
    </xf>
    <xf numFmtId="0" fontId="10" fillId="33" borderId="41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10" fillId="33" borderId="82" xfId="0" applyFont="1" applyFill="1" applyBorder="1" applyAlignment="1">
      <alignment horizontal="center" vertical="center"/>
    </xf>
    <xf numFmtId="0" fontId="10" fillId="33" borderId="55" xfId="0" applyFont="1" applyFill="1" applyBorder="1" applyAlignment="1">
      <alignment horizontal="center" vertical="center"/>
    </xf>
    <xf numFmtId="0" fontId="10" fillId="33" borderId="84" xfId="0" applyFont="1" applyFill="1" applyBorder="1" applyAlignment="1">
      <alignment horizontal="center"/>
    </xf>
    <xf numFmtId="0" fontId="10" fillId="33" borderId="48" xfId="0" applyFont="1" applyFill="1" applyBorder="1" applyAlignment="1">
      <alignment horizontal="center"/>
    </xf>
    <xf numFmtId="0" fontId="22" fillId="0" borderId="0" xfId="0" applyFont="1" applyBorder="1" applyAlignment="1">
      <alignment horizontal="right"/>
    </xf>
    <xf numFmtId="0" fontId="22" fillId="0" borderId="0" xfId="0" applyFont="1" applyAlignment="1">
      <alignment horizontal="right"/>
    </xf>
    <xf numFmtId="0" fontId="9" fillId="33" borderId="114" xfId="0" applyFont="1" applyFill="1" applyBorder="1" applyAlignment="1">
      <alignment horizontal="center"/>
    </xf>
    <xf numFmtId="0" fontId="9" fillId="33" borderId="67" xfId="0" applyFont="1" applyFill="1" applyBorder="1" applyAlignment="1">
      <alignment horizontal="center"/>
    </xf>
    <xf numFmtId="0" fontId="10" fillId="33" borderId="30" xfId="0" applyFont="1" applyFill="1" applyBorder="1" applyAlignment="1">
      <alignment horizontal="center"/>
    </xf>
    <xf numFmtId="164" fontId="6" fillId="0" borderId="0" xfId="0" applyNumberFormat="1" applyFont="1" applyAlignment="1" applyProtection="1">
      <alignment horizontal="center" wrapText="1"/>
      <protection/>
    </xf>
    <xf numFmtId="164" fontId="6" fillId="0" borderId="0" xfId="0" applyNumberFormat="1" applyFont="1" applyAlignment="1" applyProtection="1">
      <alignment horizontal="center"/>
      <protection/>
    </xf>
    <xf numFmtId="0" fontId="10" fillId="37" borderId="65" xfId="0" applyFont="1" applyFill="1" applyBorder="1" applyAlignment="1">
      <alignment horizontal="center" vertical="center"/>
    </xf>
    <xf numFmtId="0" fontId="10" fillId="37" borderId="115" xfId="0" applyFont="1" applyFill="1" applyBorder="1" applyAlignment="1">
      <alignment horizontal="center" vertical="center"/>
    </xf>
    <xf numFmtId="0" fontId="10" fillId="37" borderId="55" xfId="0" applyFont="1" applyFill="1" applyBorder="1" applyAlignment="1">
      <alignment horizontal="center" vertical="center"/>
    </xf>
    <xf numFmtId="0" fontId="10" fillId="37" borderId="73" xfId="0" applyFont="1" applyFill="1" applyBorder="1" applyAlignment="1">
      <alignment horizontal="center" vertical="center"/>
    </xf>
    <xf numFmtId="0" fontId="10" fillId="37" borderId="89" xfId="0" applyFont="1" applyFill="1" applyBorder="1" applyAlignment="1">
      <alignment horizontal="center" vertical="center"/>
    </xf>
    <xf numFmtId="0" fontId="10" fillId="37" borderId="103" xfId="0" applyFont="1" applyFill="1" applyBorder="1" applyAlignment="1">
      <alignment horizontal="center" vertical="center"/>
    </xf>
    <xf numFmtId="0" fontId="10" fillId="37" borderId="81" xfId="0" applyFont="1" applyFill="1" applyBorder="1" applyAlignment="1">
      <alignment horizontal="center" vertical="center"/>
    </xf>
  </cellXfs>
  <cellStyles count="1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2" xfId="45"/>
    <cellStyle name="Comma 2 10" xfId="46"/>
    <cellStyle name="Comma 2 11" xfId="47"/>
    <cellStyle name="Comma 2 12" xfId="48"/>
    <cellStyle name="Comma 2 13" xfId="49"/>
    <cellStyle name="Comma 2 14" xfId="50"/>
    <cellStyle name="Comma 2 15" xfId="51"/>
    <cellStyle name="Comma 2 16" xfId="52"/>
    <cellStyle name="Comma 2 17" xfId="53"/>
    <cellStyle name="Comma 2 18" xfId="54"/>
    <cellStyle name="Comma 2 19" xfId="55"/>
    <cellStyle name="Comma 2 2" xfId="56"/>
    <cellStyle name="Comma 2 2 2 2 3" xfId="57"/>
    <cellStyle name="Comma 2 2 2 2 3 2" xfId="58"/>
    <cellStyle name="Comma 2 20" xfId="59"/>
    <cellStyle name="Comma 2 21" xfId="60"/>
    <cellStyle name="Comma 2 22" xfId="61"/>
    <cellStyle name="Comma 2 23" xfId="62"/>
    <cellStyle name="Comma 2 24" xfId="63"/>
    <cellStyle name="Comma 2 25" xfId="64"/>
    <cellStyle name="Comma 2 3" xfId="65"/>
    <cellStyle name="Comma 2 4" xfId="66"/>
    <cellStyle name="Comma 2 5" xfId="67"/>
    <cellStyle name="Comma 2 6" xfId="68"/>
    <cellStyle name="Comma 2 7" xfId="69"/>
    <cellStyle name="Comma 2 8" xfId="70"/>
    <cellStyle name="Comma 2 9" xfId="71"/>
    <cellStyle name="Comma 20" xfId="72"/>
    <cellStyle name="Comma 27" xfId="73"/>
    <cellStyle name="Comma 29" xfId="74"/>
    <cellStyle name="Comma 3" xfId="75"/>
    <cellStyle name="Comma 30" xfId="76"/>
    <cellStyle name="Currency" xfId="77"/>
    <cellStyle name="Currency [0]" xfId="78"/>
    <cellStyle name="Explanatory Text" xfId="79"/>
    <cellStyle name="Good" xfId="80"/>
    <cellStyle name="Heading 1" xfId="81"/>
    <cellStyle name="Heading 2" xfId="82"/>
    <cellStyle name="Heading 3" xfId="83"/>
    <cellStyle name="Heading 4" xfId="84"/>
    <cellStyle name="Input" xfId="85"/>
    <cellStyle name="Linked Cell" xfId="86"/>
    <cellStyle name="Neutral" xfId="87"/>
    <cellStyle name="Normal 10" xfId="88"/>
    <cellStyle name="Normal 11" xfId="89"/>
    <cellStyle name="Normal 13" xfId="90"/>
    <cellStyle name="Normal 15" xfId="91"/>
    <cellStyle name="Normal 17" xfId="92"/>
    <cellStyle name="Normal 2" xfId="93"/>
    <cellStyle name="Normal 2 2" xfId="94"/>
    <cellStyle name="Normal 2 3" xfId="95"/>
    <cellStyle name="Normal 20" xfId="96"/>
    <cellStyle name="Normal 21" xfId="97"/>
    <cellStyle name="Normal 22" xfId="98"/>
    <cellStyle name="Normal 23" xfId="99"/>
    <cellStyle name="Normal 24" xfId="100"/>
    <cellStyle name="Normal 25" xfId="101"/>
    <cellStyle name="Normal 26" xfId="102"/>
    <cellStyle name="Normal 27" xfId="103"/>
    <cellStyle name="Normal 28" xfId="104"/>
    <cellStyle name="Normal 3" xfId="105"/>
    <cellStyle name="Normal 30" xfId="106"/>
    <cellStyle name="Normal 39" xfId="107"/>
    <cellStyle name="Normal 4" xfId="108"/>
    <cellStyle name="Normal 4 10" xfId="109"/>
    <cellStyle name="Normal 4 11" xfId="110"/>
    <cellStyle name="Normal 4 12" xfId="111"/>
    <cellStyle name="Normal 4 13" xfId="112"/>
    <cellStyle name="Normal 4 14" xfId="113"/>
    <cellStyle name="Normal 4 15" xfId="114"/>
    <cellStyle name="Normal 4 16" xfId="115"/>
    <cellStyle name="Normal 4 17" xfId="116"/>
    <cellStyle name="Normal 4 18" xfId="117"/>
    <cellStyle name="Normal 4 19" xfId="118"/>
    <cellStyle name="Normal 4 2" xfId="119"/>
    <cellStyle name="Normal 4 20" xfId="120"/>
    <cellStyle name="Normal 4 21" xfId="121"/>
    <cellStyle name="Normal 4 22" xfId="122"/>
    <cellStyle name="Normal 4 23" xfId="123"/>
    <cellStyle name="Normal 4 24" xfId="124"/>
    <cellStyle name="Normal 4 25" xfId="125"/>
    <cellStyle name="Normal 4 3" xfId="126"/>
    <cellStyle name="Normal 4 4" xfId="127"/>
    <cellStyle name="Normal 4 5" xfId="128"/>
    <cellStyle name="Normal 4 6" xfId="129"/>
    <cellStyle name="Normal 4 7" xfId="130"/>
    <cellStyle name="Normal 4 8" xfId="131"/>
    <cellStyle name="Normal 4 9" xfId="132"/>
    <cellStyle name="Normal 40" xfId="133"/>
    <cellStyle name="Normal 41" xfId="134"/>
    <cellStyle name="Normal 42" xfId="135"/>
    <cellStyle name="Normal 43" xfId="136"/>
    <cellStyle name="Normal 49" xfId="137"/>
    <cellStyle name="Normal 5" xfId="138"/>
    <cellStyle name="Normal 52" xfId="139"/>
    <cellStyle name="Normal 7" xfId="140"/>
    <cellStyle name="Normal 8" xfId="141"/>
    <cellStyle name="Normal 8 2" xfId="142"/>
    <cellStyle name="Normal_bartaman point" xfId="143"/>
    <cellStyle name="Normal_Bartamane_Book1" xfId="144"/>
    <cellStyle name="Normal_Comm_wt" xfId="145"/>
    <cellStyle name="Normal_CPI" xfId="146"/>
    <cellStyle name="Normal_Direction of Trade_BartamanFormat 2063-64" xfId="147"/>
    <cellStyle name="Normal_Direction of Trade_BartamanFormat 2063-64 2" xfId="148"/>
    <cellStyle name="Normal_Direction of Trade_BartamanFormat 2063-64 3" xfId="149"/>
    <cellStyle name="Normal_Direction of Trade_BartamanFormat 2063-64 4" xfId="150"/>
    <cellStyle name="Normal_Direction of Trade_BartamanFormat 2063-64 7" xfId="151"/>
    <cellStyle name="Normal_Direction of Trade_BartamanFormat 2063-64 8" xfId="152"/>
    <cellStyle name="Normal_Sheet1" xfId="153"/>
    <cellStyle name="Normal_Sheet1 2" xfId="154"/>
    <cellStyle name="Normal_Sheet1 3" xfId="155"/>
    <cellStyle name="Normal_Sheet1 4" xfId="156"/>
    <cellStyle name="Normal_Sheet1 5" xfId="157"/>
    <cellStyle name="Normal_Sheet1 6" xfId="158"/>
    <cellStyle name="Note" xfId="159"/>
    <cellStyle name="Output" xfId="160"/>
    <cellStyle name="Percent" xfId="161"/>
    <cellStyle name="Title" xfId="162"/>
    <cellStyle name="Total" xfId="163"/>
    <cellStyle name="Warning Text" xfId="1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styles" Target="styles.xml" /><Relationship Id="rId48" Type="http://schemas.openxmlformats.org/officeDocument/2006/relationships/sharedStrings" Target="sharedStrings.xml" /><Relationship Id="rId4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5"/>
  <sheetViews>
    <sheetView tabSelected="1" zoomScalePageLayoutView="0" workbookViewId="0" topLeftCell="A1">
      <selection activeCell="B17" sqref="B17"/>
    </sheetView>
  </sheetViews>
  <sheetFormatPr defaultColWidth="9.140625" defaultRowHeight="12.75"/>
  <cols>
    <col min="1" max="1" width="10.421875" style="1" bestFit="1" customWidth="1"/>
    <col min="2" max="16384" width="9.140625" style="1" customWidth="1"/>
  </cols>
  <sheetData>
    <row r="1" spans="1:7" ht="15.75" customHeight="1">
      <c r="A1" s="1816" t="s">
        <v>0</v>
      </c>
      <c r="B1" s="1816"/>
      <c r="C1" s="1816"/>
      <c r="D1" s="1816"/>
      <c r="E1" s="1816"/>
      <c r="F1" s="1816"/>
      <c r="G1" s="1816"/>
    </row>
    <row r="2" spans="1:7" s="2" customFormat="1" ht="15.75">
      <c r="A2" s="1817" t="s">
        <v>57</v>
      </c>
      <c r="B2" s="1817"/>
      <c r="C2" s="1817"/>
      <c r="D2" s="1817"/>
      <c r="E2" s="1817"/>
      <c r="F2" s="1817"/>
      <c r="G2" s="1817"/>
    </row>
    <row r="3" spans="1:5" ht="15.75">
      <c r="A3" s="3" t="s">
        <v>1</v>
      </c>
      <c r="B3" s="4" t="s">
        <v>2</v>
      </c>
      <c r="C3" s="5"/>
      <c r="D3" s="5"/>
      <c r="E3" s="5"/>
    </row>
    <row r="4" spans="1:5" ht="15.75">
      <c r="A4" s="6">
        <v>1</v>
      </c>
      <c r="B4" s="7" t="s">
        <v>3</v>
      </c>
      <c r="C4" s="7"/>
      <c r="D4" s="7"/>
      <c r="E4" s="7"/>
    </row>
    <row r="5" spans="1:5" ht="15.75">
      <c r="A5" s="6">
        <v>2</v>
      </c>
      <c r="B5" s="7" t="s">
        <v>4</v>
      </c>
      <c r="C5" s="7"/>
      <c r="D5" s="7"/>
      <c r="E5" s="7"/>
    </row>
    <row r="6" spans="1:5" ht="15.75">
      <c r="A6" s="6">
        <v>3</v>
      </c>
      <c r="B6" s="1" t="s">
        <v>5</v>
      </c>
      <c r="C6" s="7"/>
      <c r="D6" s="7"/>
      <c r="E6" s="7"/>
    </row>
    <row r="7" spans="1:5" ht="15.75">
      <c r="A7" s="6">
        <v>4</v>
      </c>
      <c r="B7" s="1" t="s">
        <v>6</v>
      </c>
      <c r="C7" s="7"/>
      <c r="D7" s="7"/>
      <c r="E7" s="7"/>
    </row>
    <row r="8" spans="1:5" ht="15.75">
      <c r="A8" s="6">
        <v>5</v>
      </c>
      <c r="B8" s="1" t="s">
        <v>7</v>
      </c>
      <c r="C8" s="7"/>
      <c r="D8" s="7"/>
      <c r="E8" s="7"/>
    </row>
    <row r="9" spans="1:5" ht="15.75">
      <c r="A9" s="6">
        <v>6</v>
      </c>
      <c r="B9" s="1" t="s">
        <v>8</v>
      </c>
      <c r="C9" s="7"/>
      <c r="D9" s="7"/>
      <c r="E9" s="7"/>
    </row>
    <row r="10" spans="1:5" ht="15.75">
      <c r="A10" s="6">
        <v>7</v>
      </c>
      <c r="B10" s="1" t="s">
        <v>9</v>
      </c>
      <c r="C10" s="7"/>
      <c r="D10" s="7"/>
      <c r="E10" s="7"/>
    </row>
    <row r="11" spans="1:5" ht="15.75">
      <c r="A11" s="6">
        <v>8</v>
      </c>
      <c r="B11" s="1" t="s">
        <v>10</v>
      </c>
      <c r="C11" s="7"/>
      <c r="D11" s="7"/>
      <c r="E11" s="7"/>
    </row>
    <row r="12" spans="1:5" ht="15.75">
      <c r="A12" s="6">
        <v>9</v>
      </c>
      <c r="B12" s="1" t="s">
        <v>11</v>
      </c>
      <c r="C12" s="7"/>
      <c r="D12" s="7"/>
      <c r="E12" s="7"/>
    </row>
    <row r="13" spans="1:5" ht="15.75">
      <c r="A13" s="6">
        <v>10</v>
      </c>
      <c r="B13" s="1" t="s">
        <v>12</v>
      </c>
      <c r="C13" s="7"/>
      <c r="D13" s="7"/>
      <c r="E13" s="7"/>
    </row>
    <row r="14" spans="1:5" ht="15.75">
      <c r="A14" s="6">
        <v>11</v>
      </c>
      <c r="B14" s="1" t="s">
        <v>13</v>
      </c>
      <c r="C14" s="7"/>
      <c r="D14" s="7"/>
      <c r="E14" s="7"/>
    </row>
    <row r="15" spans="1:5" ht="15.75">
      <c r="A15" s="6">
        <v>12</v>
      </c>
      <c r="B15" s="1" t="s">
        <v>14</v>
      </c>
      <c r="C15" s="7"/>
      <c r="D15" s="7"/>
      <c r="E15" s="7"/>
    </row>
    <row r="16" spans="1:5" ht="15.75">
      <c r="A16" s="8" t="s">
        <v>15</v>
      </c>
      <c r="B16" s="1" t="s">
        <v>16</v>
      </c>
      <c r="C16" s="7"/>
      <c r="D16" s="7"/>
      <c r="E16" s="7"/>
    </row>
    <row r="17" spans="1:5" ht="15.75">
      <c r="A17" s="8" t="s">
        <v>17</v>
      </c>
      <c r="B17" s="1" t="s">
        <v>18</v>
      </c>
      <c r="C17" s="7"/>
      <c r="D17" s="7"/>
      <c r="E17" s="7"/>
    </row>
    <row r="18" spans="1:5" ht="15.75">
      <c r="A18" s="6">
        <v>14</v>
      </c>
      <c r="B18" s="1" t="s">
        <v>19</v>
      </c>
      <c r="C18" s="7"/>
      <c r="D18" s="7"/>
      <c r="E18" s="7"/>
    </row>
    <row r="19" spans="1:5" ht="15.75">
      <c r="A19" s="6">
        <v>15</v>
      </c>
      <c r="B19" s="1" t="s">
        <v>20</v>
      </c>
      <c r="C19" s="7"/>
      <c r="D19" s="7"/>
      <c r="E19" s="7"/>
    </row>
    <row r="20" spans="1:5" ht="15.75">
      <c r="A20" s="6">
        <v>16</v>
      </c>
      <c r="B20" s="1" t="s">
        <v>21</v>
      </c>
      <c r="C20" s="7"/>
      <c r="D20" s="7"/>
      <c r="E20" s="7"/>
    </row>
    <row r="21" spans="1:5" ht="15.75">
      <c r="A21" s="6">
        <v>17</v>
      </c>
      <c r="B21" s="1" t="s">
        <v>22</v>
      </c>
      <c r="C21" s="7"/>
      <c r="D21" s="7"/>
      <c r="E21" s="7"/>
    </row>
    <row r="22" spans="1:5" s="3" customFormat="1" ht="15.75">
      <c r="A22" s="6">
        <v>18</v>
      </c>
      <c r="B22" s="1" t="s">
        <v>23</v>
      </c>
      <c r="C22" s="9"/>
      <c r="D22" s="9"/>
      <c r="E22" s="9"/>
    </row>
    <row r="23" spans="1:7" ht="15.75">
      <c r="A23" s="6" t="s">
        <v>24</v>
      </c>
      <c r="B23" s="3" t="s">
        <v>25</v>
      </c>
      <c r="C23" s="7"/>
      <c r="D23" s="7"/>
      <c r="E23" s="7"/>
      <c r="G23" s="7"/>
    </row>
    <row r="24" spans="1:5" ht="15.75">
      <c r="A24" s="6">
        <v>19</v>
      </c>
      <c r="B24" s="1" t="s">
        <v>26</v>
      </c>
      <c r="C24" s="7"/>
      <c r="D24" s="7"/>
      <c r="E24" s="7"/>
    </row>
    <row r="25" spans="1:2" ht="15.75">
      <c r="A25" s="6">
        <v>20</v>
      </c>
      <c r="B25" s="1" t="s">
        <v>27</v>
      </c>
    </row>
    <row r="26" spans="1:5" ht="15.75">
      <c r="A26" s="6">
        <v>21</v>
      </c>
      <c r="B26" s="1" t="s">
        <v>28</v>
      </c>
      <c r="C26" s="7"/>
      <c r="D26" s="7"/>
      <c r="E26" s="7"/>
    </row>
    <row r="27" spans="1:5" ht="15.75">
      <c r="A27" s="6">
        <v>22</v>
      </c>
      <c r="B27" s="1" t="s">
        <v>29</v>
      </c>
      <c r="C27" s="7"/>
      <c r="D27" s="7"/>
      <c r="E27" s="7"/>
    </row>
    <row r="28" spans="1:5" ht="15.75">
      <c r="A28" s="6">
        <v>23</v>
      </c>
      <c r="B28" s="1" t="s">
        <v>30</v>
      </c>
      <c r="C28" s="7"/>
      <c r="D28" s="7"/>
      <c r="E28" s="7"/>
    </row>
    <row r="29" spans="1:5" ht="15.75">
      <c r="A29" s="6">
        <v>24</v>
      </c>
      <c r="B29" s="1" t="s">
        <v>31</v>
      </c>
      <c r="C29" s="7"/>
      <c r="D29" s="7"/>
      <c r="E29" s="7"/>
    </row>
    <row r="30" spans="1:5" ht="15.75">
      <c r="A30" s="6" t="s">
        <v>24</v>
      </c>
      <c r="B30" s="3" t="s">
        <v>32</v>
      </c>
      <c r="C30" s="7"/>
      <c r="D30" s="7"/>
      <c r="E30" s="7"/>
    </row>
    <row r="31" spans="1:5" ht="15.75" customHeight="1">
      <c r="A31" s="6">
        <v>25</v>
      </c>
      <c r="B31" s="1" t="s">
        <v>33</v>
      </c>
      <c r="C31" s="7"/>
      <c r="D31" s="7"/>
      <c r="E31" s="7"/>
    </row>
    <row r="32" spans="1:5" ht="15.75">
      <c r="A32" s="6">
        <v>26</v>
      </c>
      <c r="B32" s="7" t="s">
        <v>34</v>
      </c>
      <c r="C32" s="7"/>
      <c r="D32" s="7"/>
      <c r="E32" s="7"/>
    </row>
    <row r="33" spans="1:5" ht="15.75">
      <c r="A33" s="6">
        <v>27</v>
      </c>
      <c r="B33" s="7" t="s">
        <v>35</v>
      </c>
      <c r="C33" s="7"/>
      <c r="D33" s="7"/>
      <c r="E33" s="7"/>
    </row>
    <row r="34" spans="1:5" ht="15.75">
      <c r="A34" s="6">
        <v>28</v>
      </c>
      <c r="B34" s="7" t="s">
        <v>36</v>
      </c>
      <c r="C34" s="7"/>
      <c r="D34" s="7"/>
      <c r="E34" s="7"/>
    </row>
    <row r="35" spans="1:5" ht="15.75">
      <c r="A35" s="6">
        <v>29</v>
      </c>
      <c r="B35" s="7" t="s">
        <v>37</v>
      </c>
      <c r="C35" s="7"/>
      <c r="D35" s="7"/>
      <c r="E35" s="7"/>
    </row>
    <row r="36" spans="1:5" ht="15.75">
      <c r="A36" s="6"/>
      <c r="B36" s="9" t="s">
        <v>38</v>
      </c>
      <c r="C36" s="7"/>
      <c r="D36" s="7"/>
      <c r="E36" s="7"/>
    </row>
    <row r="37" spans="1:5" ht="15.75">
      <c r="A37" s="6">
        <v>30</v>
      </c>
      <c r="B37" s="7" t="s">
        <v>39</v>
      </c>
      <c r="C37" s="7"/>
      <c r="D37" s="7"/>
      <c r="E37" s="7"/>
    </row>
    <row r="38" spans="1:5" ht="15.75">
      <c r="A38" s="6">
        <v>31</v>
      </c>
      <c r="B38" s="7" t="s">
        <v>40</v>
      </c>
      <c r="C38" s="7"/>
      <c r="D38" s="7"/>
      <c r="E38" s="7"/>
    </row>
    <row r="39" spans="1:6" ht="15.75">
      <c r="A39" s="6">
        <v>32</v>
      </c>
      <c r="B39" s="1" t="s">
        <v>41</v>
      </c>
      <c r="C39" s="7"/>
      <c r="D39" s="7"/>
      <c r="E39" s="7"/>
      <c r="F39" s="1" t="s">
        <v>24</v>
      </c>
    </row>
    <row r="40" spans="1:5" ht="15.75">
      <c r="A40" s="6">
        <v>33</v>
      </c>
      <c r="B40" s="7" t="s">
        <v>42</v>
      </c>
      <c r="C40" s="7"/>
      <c r="D40" s="7"/>
      <c r="E40" s="7"/>
    </row>
    <row r="41" spans="1:5" ht="15.75">
      <c r="A41" s="6"/>
      <c r="B41" s="9" t="s">
        <v>43</v>
      </c>
      <c r="C41" s="7"/>
      <c r="D41" s="7"/>
      <c r="E41" s="7"/>
    </row>
    <row r="42" spans="1:5" ht="15.75">
      <c r="A42" s="6">
        <v>34</v>
      </c>
      <c r="B42" s="7" t="s">
        <v>44</v>
      </c>
      <c r="C42" s="7"/>
      <c r="D42" s="7"/>
      <c r="E42" s="7"/>
    </row>
    <row r="43" spans="1:5" ht="15.75">
      <c r="A43" s="6">
        <v>35</v>
      </c>
      <c r="B43" s="7" t="s">
        <v>45</v>
      </c>
      <c r="C43" s="7"/>
      <c r="D43" s="7"/>
      <c r="E43" s="7"/>
    </row>
    <row r="44" spans="1:5" ht="15.75">
      <c r="A44" s="6">
        <v>36</v>
      </c>
      <c r="B44" s="7" t="s">
        <v>46</v>
      </c>
      <c r="C44" s="7"/>
      <c r="D44" s="7"/>
      <c r="E44" s="7"/>
    </row>
    <row r="45" spans="1:5" ht="15.75">
      <c r="A45" s="6">
        <v>37</v>
      </c>
      <c r="B45" s="7" t="s">
        <v>47</v>
      </c>
      <c r="C45" s="7"/>
      <c r="D45" s="7"/>
      <c r="E45" s="7"/>
    </row>
    <row r="46" spans="1:5" ht="15.75">
      <c r="A46" s="6">
        <v>38</v>
      </c>
      <c r="B46" s="7" t="s">
        <v>48</v>
      </c>
      <c r="C46" s="7"/>
      <c r="D46" s="7"/>
      <c r="E46" s="7"/>
    </row>
    <row r="47" spans="1:5" ht="15.75">
      <c r="A47" s="6">
        <v>39</v>
      </c>
      <c r="B47" s="7" t="s">
        <v>49</v>
      </c>
      <c r="C47" s="7"/>
      <c r="D47" s="7"/>
      <c r="E47" s="7"/>
    </row>
    <row r="48" spans="1:5" ht="15.75">
      <c r="A48" s="6">
        <v>40</v>
      </c>
      <c r="B48" s="7" t="s">
        <v>50</v>
      </c>
      <c r="C48" s="7"/>
      <c r="D48" s="7"/>
      <c r="E48" s="7"/>
    </row>
    <row r="49" spans="1:5" ht="15.75">
      <c r="A49" s="6">
        <v>41</v>
      </c>
      <c r="B49" s="7" t="s">
        <v>51</v>
      </c>
      <c r="C49" s="7"/>
      <c r="D49" s="7"/>
      <c r="E49" s="7"/>
    </row>
    <row r="50" spans="1:5" ht="15.75">
      <c r="A50" s="6">
        <v>42</v>
      </c>
      <c r="B50" s="7" t="s">
        <v>52</v>
      </c>
      <c r="C50" s="7"/>
      <c r="D50" s="7"/>
      <c r="E50" s="7"/>
    </row>
    <row r="51" spans="1:5" ht="15.75">
      <c r="A51" s="6">
        <v>43</v>
      </c>
      <c r="B51" s="7" t="s">
        <v>53</v>
      </c>
      <c r="C51" s="7"/>
      <c r="D51" s="7"/>
      <c r="E51" s="7"/>
    </row>
    <row r="52" spans="1:5" ht="15.75">
      <c r="A52" s="6">
        <v>44</v>
      </c>
      <c r="B52" s="7" t="s">
        <v>54</v>
      </c>
      <c r="C52" s="7"/>
      <c r="D52" s="7"/>
      <c r="E52" s="7"/>
    </row>
    <row r="53" spans="1:5" ht="15.75">
      <c r="A53" s="6">
        <v>45</v>
      </c>
      <c r="B53" s="10" t="s">
        <v>55</v>
      </c>
      <c r="C53" s="7"/>
      <c r="D53" s="7"/>
      <c r="E53" s="7"/>
    </row>
    <row r="54" spans="1:2" ht="15.75">
      <c r="A54" s="6">
        <v>46</v>
      </c>
      <c r="B54" s="10" t="s">
        <v>56</v>
      </c>
    </row>
    <row r="55" spans="1:5" ht="15.75">
      <c r="A55" s="7"/>
      <c r="B55" s="7"/>
      <c r="C55" s="7"/>
      <c r="D55" s="7"/>
      <c r="E55" s="7"/>
    </row>
    <row r="56" spans="1:5" ht="15.75">
      <c r="A56" s="7"/>
      <c r="B56" s="7"/>
      <c r="C56" s="7"/>
      <c r="D56" s="7"/>
      <c r="E56" s="7"/>
    </row>
    <row r="57" spans="1:5" ht="15.75">
      <c r="A57" s="7"/>
      <c r="B57" s="7"/>
      <c r="C57" s="7"/>
      <c r="D57" s="7"/>
      <c r="E57" s="7"/>
    </row>
    <row r="58" spans="1:5" ht="15.75">
      <c r="A58" s="7"/>
      <c r="B58" s="7"/>
      <c r="C58" s="7"/>
      <c r="D58" s="7"/>
      <c r="E58" s="7"/>
    </row>
    <row r="59" spans="1:5" ht="15.75">
      <c r="A59" s="7"/>
      <c r="B59" s="7"/>
      <c r="C59" s="7"/>
      <c r="D59" s="7"/>
      <c r="E59" s="7"/>
    </row>
    <row r="60" spans="1:5" ht="15.75">
      <c r="A60" s="7"/>
      <c r="B60" s="7"/>
      <c r="C60" s="7"/>
      <c r="D60" s="7"/>
      <c r="E60" s="7"/>
    </row>
    <row r="61" spans="1:5" ht="15.75">
      <c r="A61" s="7"/>
      <c r="B61" s="7"/>
      <c r="C61" s="7"/>
      <c r="D61" s="7"/>
      <c r="E61" s="7"/>
    </row>
    <row r="62" spans="1:5" ht="15.75">
      <c r="A62" s="7"/>
      <c r="B62" s="7"/>
      <c r="C62" s="7"/>
      <c r="D62" s="7"/>
      <c r="E62" s="7"/>
    </row>
    <row r="63" spans="1:5" ht="15.75">
      <c r="A63" s="7"/>
      <c r="B63" s="7"/>
      <c r="C63" s="7"/>
      <c r="D63" s="7"/>
      <c r="E63" s="7"/>
    </row>
    <row r="64" spans="1:5" ht="15.75">
      <c r="A64" s="7"/>
      <c r="B64" s="7"/>
      <c r="C64" s="7"/>
      <c r="D64" s="7"/>
      <c r="E64" s="7"/>
    </row>
    <row r="65" spans="1:5" ht="15.75">
      <c r="A65" s="7"/>
      <c r="B65" s="7"/>
      <c r="C65" s="7"/>
      <c r="D65" s="7"/>
      <c r="E65" s="7"/>
    </row>
    <row r="66" spans="1:5" ht="15.75">
      <c r="A66" s="7"/>
      <c r="B66" s="7"/>
      <c r="C66" s="7"/>
      <c r="D66" s="7"/>
      <c r="E66" s="7"/>
    </row>
    <row r="67" spans="1:5" ht="15.75">
      <c r="A67" s="7"/>
      <c r="B67" s="7"/>
      <c r="C67" s="7"/>
      <c r="D67" s="7"/>
      <c r="E67" s="7"/>
    </row>
    <row r="68" spans="1:5" ht="15.75">
      <c r="A68" s="7"/>
      <c r="B68" s="7"/>
      <c r="C68" s="7"/>
      <c r="D68" s="7"/>
      <c r="E68" s="7"/>
    </row>
    <row r="69" spans="1:5" ht="15.75">
      <c r="A69" s="7"/>
      <c r="B69" s="7"/>
      <c r="C69" s="7"/>
      <c r="D69" s="7"/>
      <c r="E69" s="7"/>
    </row>
    <row r="70" spans="1:5" ht="15.75">
      <c r="A70" s="7"/>
      <c r="B70" s="7"/>
      <c r="C70" s="7"/>
      <c r="D70" s="7"/>
      <c r="E70" s="7"/>
    </row>
    <row r="71" spans="1:5" ht="15.75">
      <c r="A71" s="7"/>
      <c r="B71" s="7"/>
      <c r="C71" s="7"/>
      <c r="D71" s="7"/>
      <c r="E71" s="7"/>
    </row>
    <row r="72" spans="1:5" ht="15.75">
      <c r="A72" s="7"/>
      <c r="B72" s="7"/>
      <c r="C72" s="7"/>
      <c r="D72" s="7"/>
      <c r="E72" s="7"/>
    </row>
    <row r="73" spans="1:5" ht="15.75">
      <c r="A73" s="7"/>
      <c r="B73" s="7"/>
      <c r="C73" s="7"/>
      <c r="D73" s="7"/>
      <c r="E73" s="7"/>
    </row>
    <row r="74" spans="1:5" ht="15.75">
      <c r="A74" s="7"/>
      <c r="B74" s="7"/>
      <c r="C74" s="7"/>
      <c r="D74" s="7"/>
      <c r="E74" s="7"/>
    </row>
    <row r="75" spans="1:5" ht="15.75">
      <c r="A75" s="7"/>
      <c r="B75" s="7"/>
      <c r="C75" s="7"/>
      <c r="D75" s="7"/>
      <c r="E75" s="7"/>
    </row>
    <row r="76" spans="1:5" ht="15.75">
      <c r="A76" s="7"/>
      <c r="B76" s="7"/>
      <c r="C76" s="7"/>
      <c r="D76" s="7"/>
      <c r="E76" s="7"/>
    </row>
    <row r="77" spans="1:5" ht="15.75">
      <c r="A77" s="7"/>
      <c r="B77" s="7"/>
      <c r="C77" s="7"/>
      <c r="D77" s="7"/>
      <c r="E77" s="7"/>
    </row>
    <row r="78" spans="1:5" ht="15.75">
      <c r="A78" s="7"/>
      <c r="B78" s="7"/>
      <c r="C78" s="7"/>
      <c r="D78" s="7"/>
      <c r="E78" s="7"/>
    </row>
    <row r="79" spans="1:5" ht="15.75">
      <c r="A79" s="7"/>
      <c r="B79" s="7"/>
      <c r="C79" s="7"/>
      <c r="D79" s="7"/>
      <c r="E79" s="7"/>
    </row>
    <row r="80" spans="1:5" ht="15.75">
      <c r="A80" s="7"/>
      <c r="B80" s="7"/>
      <c r="C80" s="7"/>
      <c r="D80" s="7"/>
      <c r="E80" s="7"/>
    </row>
    <row r="81" spans="1:5" ht="15.75">
      <c r="A81" s="7"/>
      <c r="B81" s="7"/>
      <c r="C81" s="7"/>
      <c r="D81" s="7"/>
      <c r="E81" s="7"/>
    </row>
    <row r="82" spans="1:5" ht="15.75">
      <c r="A82" s="7"/>
      <c r="B82" s="7"/>
      <c r="C82" s="7"/>
      <c r="D82" s="7"/>
      <c r="E82" s="7"/>
    </row>
    <row r="83" spans="1:5" ht="15.75">
      <c r="A83" s="7"/>
      <c r="B83" s="7"/>
      <c r="C83" s="7"/>
      <c r="D83" s="7"/>
      <c r="E83" s="7"/>
    </row>
    <row r="84" spans="1:5" ht="15.75">
      <c r="A84" s="7"/>
      <c r="B84" s="7"/>
      <c r="C84" s="7"/>
      <c r="D84" s="7"/>
      <c r="E84" s="7"/>
    </row>
    <row r="85" spans="1:5" ht="15.75">
      <c r="A85" s="7"/>
      <c r="B85" s="7"/>
      <c r="C85" s="7"/>
      <c r="D85" s="7"/>
      <c r="E85" s="7"/>
    </row>
    <row r="86" spans="1:5" ht="15.75">
      <c r="A86" s="7"/>
      <c r="B86" s="7"/>
      <c r="C86" s="7"/>
      <c r="D86" s="7"/>
      <c r="E86" s="7"/>
    </row>
    <row r="87" spans="1:5" ht="15.75">
      <c r="A87" s="7"/>
      <c r="B87" s="7"/>
      <c r="C87" s="7"/>
      <c r="D87" s="7"/>
      <c r="E87" s="7"/>
    </row>
    <row r="88" spans="1:5" ht="15.75">
      <c r="A88" s="7"/>
      <c r="B88" s="7"/>
      <c r="C88" s="7"/>
      <c r="D88" s="7"/>
      <c r="E88" s="7"/>
    </row>
    <row r="89" spans="1:5" ht="15.75">
      <c r="A89" s="7"/>
      <c r="B89" s="7"/>
      <c r="C89" s="7"/>
      <c r="D89" s="7"/>
      <c r="E89" s="7"/>
    </row>
    <row r="90" spans="1:5" ht="15.75">
      <c r="A90" s="7"/>
      <c r="B90" s="7"/>
      <c r="C90" s="7"/>
      <c r="D90" s="7"/>
      <c r="E90" s="7"/>
    </row>
    <row r="91" spans="1:5" ht="15.75">
      <c r="A91" s="7"/>
      <c r="B91" s="7"/>
      <c r="C91" s="7"/>
      <c r="D91" s="7"/>
      <c r="E91" s="7"/>
    </row>
    <row r="92" spans="1:5" ht="15.75">
      <c r="A92" s="7"/>
      <c r="B92" s="7"/>
      <c r="C92" s="7"/>
      <c r="D92" s="7"/>
      <c r="E92" s="7"/>
    </row>
    <row r="93" spans="1:5" ht="15.75">
      <c r="A93" s="7"/>
      <c r="B93" s="7"/>
      <c r="C93" s="7"/>
      <c r="D93" s="7"/>
      <c r="E93" s="7"/>
    </row>
    <row r="94" spans="1:5" ht="15.75">
      <c r="A94" s="7"/>
      <c r="B94" s="7"/>
      <c r="C94" s="7"/>
      <c r="D94" s="7"/>
      <c r="E94" s="7"/>
    </row>
    <row r="95" spans="1:5" ht="15.75">
      <c r="A95" s="7"/>
      <c r="B95" s="7"/>
      <c r="C95" s="7"/>
      <c r="D95" s="7"/>
      <c r="E95" s="7"/>
    </row>
    <row r="96" spans="1:5" ht="15.75">
      <c r="A96" s="7"/>
      <c r="B96" s="7"/>
      <c r="C96" s="7"/>
      <c r="D96" s="7"/>
      <c r="E96" s="7"/>
    </row>
    <row r="97" spans="1:5" ht="15.75">
      <c r="A97" s="7"/>
      <c r="B97" s="7"/>
      <c r="C97" s="7"/>
      <c r="D97" s="7"/>
      <c r="E97" s="7"/>
    </row>
    <row r="98" spans="1:5" ht="15.75">
      <c r="A98" s="7"/>
      <c r="B98" s="7"/>
      <c r="C98" s="7"/>
      <c r="D98" s="7"/>
      <c r="E98" s="7"/>
    </row>
    <row r="99" spans="1:5" ht="15.75">
      <c r="A99" s="7"/>
      <c r="B99" s="7"/>
      <c r="C99" s="7"/>
      <c r="D99" s="7"/>
      <c r="E99" s="7"/>
    </row>
    <row r="100" spans="1:5" ht="15.75">
      <c r="A100" s="7"/>
      <c r="B100" s="7"/>
      <c r="C100" s="7"/>
      <c r="D100" s="7"/>
      <c r="E100" s="7"/>
    </row>
    <row r="101" spans="1:5" ht="15.75">
      <c r="A101" s="7"/>
      <c r="B101" s="7"/>
      <c r="C101" s="7"/>
      <c r="D101" s="7"/>
      <c r="E101" s="7"/>
    </row>
    <row r="102" spans="1:5" ht="15.75">
      <c r="A102" s="7"/>
      <c r="B102" s="7"/>
      <c r="C102" s="7"/>
      <c r="D102" s="7"/>
      <c r="E102" s="7"/>
    </row>
    <row r="103" spans="1:5" ht="15.75">
      <c r="A103" s="7"/>
      <c r="B103" s="7"/>
      <c r="C103" s="7"/>
      <c r="D103" s="7"/>
      <c r="E103" s="7"/>
    </row>
    <row r="104" spans="1:5" ht="15.75">
      <c r="A104" s="7"/>
      <c r="B104" s="7"/>
      <c r="C104" s="7"/>
      <c r="D104" s="7"/>
      <c r="E104" s="7"/>
    </row>
    <row r="105" spans="1:5" ht="15.75">
      <c r="A105" s="7"/>
      <c r="B105" s="7"/>
      <c r="C105" s="7"/>
      <c r="D105" s="7"/>
      <c r="E105" s="7"/>
    </row>
    <row r="106" spans="1:5" ht="15.75">
      <c r="A106" s="7"/>
      <c r="B106" s="7"/>
      <c r="C106" s="7"/>
      <c r="D106" s="7"/>
      <c r="E106" s="7"/>
    </row>
    <row r="107" spans="1:5" ht="15.75">
      <c r="A107" s="7"/>
      <c r="B107" s="7"/>
      <c r="C107" s="7"/>
      <c r="D107" s="7"/>
      <c r="E107" s="7"/>
    </row>
    <row r="108" spans="1:5" ht="15.75">
      <c r="A108" s="7"/>
      <c r="B108" s="7"/>
      <c r="C108" s="7"/>
      <c r="D108" s="7"/>
      <c r="E108" s="7"/>
    </row>
    <row r="109" spans="1:5" ht="15.75">
      <c r="A109" s="7"/>
      <c r="B109" s="7"/>
      <c r="C109" s="7"/>
      <c r="D109" s="7"/>
      <c r="E109" s="7"/>
    </row>
    <row r="110" spans="1:5" ht="15.75">
      <c r="A110" s="7"/>
      <c r="B110" s="7"/>
      <c r="C110" s="7"/>
      <c r="D110" s="7"/>
      <c r="E110" s="7"/>
    </row>
    <row r="111" spans="1:5" ht="15.75">
      <c r="A111" s="7"/>
      <c r="B111" s="7"/>
      <c r="C111" s="7"/>
      <c r="D111" s="7"/>
      <c r="E111" s="7"/>
    </row>
    <row r="112" spans="1:5" ht="15.75">
      <c r="A112" s="7"/>
      <c r="B112" s="7"/>
      <c r="C112" s="7"/>
      <c r="D112" s="7"/>
      <c r="E112" s="7"/>
    </row>
    <row r="113" spans="1:5" ht="15.75">
      <c r="A113" s="7"/>
      <c r="B113" s="7"/>
      <c r="C113" s="7"/>
      <c r="D113" s="7"/>
      <c r="E113" s="7"/>
    </row>
    <row r="114" spans="1:5" ht="15.75">
      <c r="A114" s="7"/>
      <c r="B114" s="7"/>
      <c r="C114" s="7"/>
      <c r="D114" s="7"/>
      <c r="E114" s="7"/>
    </row>
    <row r="115" spans="1:5" ht="15.75">
      <c r="A115" s="7"/>
      <c r="B115" s="7"/>
      <c r="C115" s="7"/>
      <c r="D115" s="7"/>
      <c r="E115" s="7"/>
    </row>
    <row r="116" spans="1:5" ht="15.75">
      <c r="A116" s="7"/>
      <c r="B116" s="7"/>
      <c r="C116" s="7"/>
      <c r="D116" s="7"/>
      <c r="E116" s="7"/>
    </row>
    <row r="117" spans="1:5" ht="15.75">
      <c r="A117" s="7"/>
      <c r="B117" s="7"/>
      <c r="C117" s="7"/>
      <c r="D117" s="7"/>
      <c r="E117" s="7"/>
    </row>
    <row r="118" spans="1:5" ht="15.75">
      <c r="A118" s="7"/>
      <c r="B118" s="7"/>
      <c r="C118" s="7"/>
      <c r="D118" s="7"/>
      <c r="E118" s="7"/>
    </row>
    <row r="119" spans="1:5" ht="15.75">
      <c r="A119" s="7"/>
      <c r="B119" s="7"/>
      <c r="C119" s="7"/>
      <c r="D119" s="7"/>
      <c r="E119" s="7"/>
    </row>
    <row r="120" spans="1:5" ht="15.75">
      <c r="A120" s="7"/>
      <c r="B120" s="7"/>
      <c r="C120" s="7"/>
      <c r="D120" s="7"/>
      <c r="E120" s="7"/>
    </row>
    <row r="121" spans="1:5" ht="15.75">
      <c r="A121" s="7"/>
      <c r="B121" s="7"/>
      <c r="C121" s="7"/>
      <c r="D121" s="7"/>
      <c r="E121" s="7"/>
    </row>
    <row r="122" spans="1:5" ht="15.75">
      <c r="A122" s="7"/>
      <c r="B122" s="7"/>
      <c r="C122" s="7"/>
      <c r="D122" s="7"/>
      <c r="E122" s="7"/>
    </row>
    <row r="123" spans="1:5" ht="15.75">
      <c r="A123" s="7"/>
      <c r="B123" s="7"/>
      <c r="C123" s="7"/>
      <c r="D123" s="7"/>
      <c r="E123" s="7"/>
    </row>
    <row r="124" spans="1:5" ht="15.75">
      <c r="A124" s="7"/>
      <c r="B124" s="7"/>
      <c r="C124" s="7"/>
      <c r="D124" s="7"/>
      <c r="E124" s="7"/>
    </row>
    <row r="125" spans="1:5" ht="15.75">
      <c r="A125" s="7"/>
      <c r="B125" s="7"/>
      <c r="C125" s="7"/>
      <c r="D125" s="7"/>
      <c r="E125" s="7"/>
    </row>
    <row r="126" spans="1:5" ht="15.75">
      <c r="A126" s="7"/>
      <c r="B126" s="7"/>
      <c r="C126" s="7"/>
      <c r="D126" s="7"/>
      <c r="E126" s="7"/>
    </row>
    <row r="127" spans="1:5" ht="15.75">
      <c r="A127" s="7"/>
      <c r="B127" s="7"/>
      <c r="C127" s="7"/>
      <c r="D127" s="7"/>
      <c r="E127" s="7"/>
    </row>
    <row r="128" spans="1:5" ht="15.75">
      <c r="A128" s="7"/>
      <c r="B128" s="7"/>
      <c r="C128" s="7"/>
      <c r="D128" s="7"/>
      <c r="E128" s="7"/>
    </row>
    <row r="129" spans="1:5" ht="15.75">
      <c r="A129" s="7"/>
      <c r="B129" s="7"/>
      <c r="C129" s="7"/>
      <c r="D129" s="7"/>
      <c r="E129" s="7"/>
    </row>
    <row r="130" spans="1:5" ht="15.75">
      <c r="A130" s="7"/>
      <c r="B130" s="7"/>
      <c r="C130" s="7"/>
      <c r="D130" s="7"/>
      <c r="E130" s="7"/>
    </row>
    <row r="131" spans="1:5" ht="15.75">
      <c r="A131" s="7"/>
      <c r="B131" s="7"/>
      <c r="C131" s="7"/>
      <c r="D131" s="7"/>
      <c r="E131" s="7"/>
    </row>
    <row r="132" spans="1:5" ht="15.75">
      <c r="A132" s="7"/>
      <c r="B132" s="7"/>
      <c r="C132" s="7"/>
      <c r="D132" s="7"/>
      <c r="E132" s="7"/>
    </row>
    <row r="133" spans="1:5" ht="15.75">
      <c r="A133" s="7"/>
      <c r="B133" s="7"/>
      <c r="C133" s="7"/>
      <c r="D133" s="7"/>
      <c r="E133" s="7"/>
    </row>
    <row r="134" spans="1:5" ht="15.75">
      <c r="A134" s="7"/>
      <c r="B134" s="7"/>
      <c r="C134" s="7"/>
      <c r="D134" s="7"/>
      <c r="E134" s="7"/>
    </row>
    <row r="135" spans="1:5" ht="15.75">
      <c r="A135" s="7"/>
      <c r="B135" s="7"/>
      <c r="C135" s="7"/>
      <c r="D135" s="7"/>
      <c r="E135" s="7"/>
    </row>
    <row r="136" spans="1:5" ht="15.75">
      <c r="A136" s="7"/>
      <c r="B136" s="7"/>
      <c r="C136" s="7"/>
      <c r="D136" s="7"/>
      <c r="E136" s="7"/>
    </row>
    <row r="137" spans="1:5" ht="15.75">
      <c r="A137" s="7"/>
      <c r="B137" s="7"/>
      <c r="C137" s="7"/>
      <c r="D137" s="7"/>
      <c r="E137" s="7"/>
    </row>
    <row r="138" spans="1:5" ht="15.75">
      <c r="A138" s="7"/>
      <c r="B138" s="7"/>
      <c r="C138" s="7"/>
      <c r="D138" s="7"/>
      <c r="E138" s="7"/>
    </row>
    <row r="139" spans="1:5" ht="15.75">
      <c r="A139" s="7"/>
      <c r="B139" s="7"/>
      <c r="C139" s="7"/>
      <c r="D139" s="7"/>
      <c r="E139" s="7"/>
    </row>
    <row r="140" spans="1:5" ht="15.75">
      <c r="A140" s="7"/>
      <c r="B140" s="7"/>
      <c r="C140" s="7"/>
      <c r="D140" s="7"/>
      <c r="E140" s="7"/>
    </row>
    <row r="141" spans="1:5" ht="15.75">
      <c r="A141" s="7"/>
      <c r="B141" s="7"/>
      <c r="C141" s="7"/>
      <c r="D141" s="7"/>
      <c r="E141" s="7"/>
    </row>
    <row r="142" spans="1:5" ht="15.75">
      <c r="A142" s="7"/>
      <c r="B142" s="7"/>
      <c r="C142" s="7"/>
      <c r="D142" s="7"/>
      <c r="E142" s="7"/>
    </row>
    <row r="143" spans="1:5" ht="15.75">
      <c r="A143" s="7"/>
      <c r="B143" s="7"/>
      <c r="C143" s="7"/>
      <c r="D143" s="7"/>
      <c r="E143" s="7"/>
    </row>
    <row r="144" spans="1:5" ht="15.75">
      <c r="A144" s="7"/>
      <c r="B144" s="7"/>
      <c r="C144" s="7"/>
      <c r="D144" s="7"/>
      <c r="E144" s="7"/>
    </row>
    <row r="145" spans="1:5" ht="15.75">
      <c r="A145" s="7"/>
      <c r="B145" s="7"/>
      <c r="C145" s="7"/>
      <c r="D145" s="7"/>
      <c r="E145" s="7"/>
    </row>
    <row r="146" spans="1:5" ht="15.75">
      <c r="A146" s="7"/>
      <c r="B146" s="7"/>
      <c r="C146" s="7"/>
      <c r="D146" s="7"/>
      <c r="E146" s="7"/>
    </row>
    <row r="147" spans="1:5" ht="15.75">
      <c r="A147" s="7"/>
      <c r="B147" s="7"/>
      <c r="C147" s="7"/>
      <c r="D147" s="7"/>
      <c r="E147" s="7"/>
    </row>
    <row r="148" spans="1:5" ht="15.75">
      <c r="A148" s="7"/>
      <c r="B148" s="7"/>
      <c r="C148" s="7"/>
      <c r="D148" s="7"/>
      <c r="E148" s="7"/>
    </row>
    <row r="149" spans="1:5" ht="15.75">
      <c r="A149" s="7"/>
      <c r="B149" s="7"/>
      <c r="C149" s="7"/>
      <c r="D149" s="7"/>
      <c r="E149" s="7"/>
    </row>
    <row r="150" spans="1:5" ht="15.75">
      <c r="A150" s="7"/>
      <c r="B150" s="7"/>
      <c r="C150" s="7"/>
      <c r="D150" s="7"/>
      <c r="E150" s="7"/>
    </row>
    <row r="151" spans="1:5" ht="15.75">
      <c r="A151" s="7"/>
      <c r="B151" s="7"/>
      <c r="C151" s="7"/>
      <c r="D151" s="7"/>
      <c r="E151" s="7"/>
    </row>
    <row r="152" spans="1:5" ht="15.75">
      <c r="A152" s="7"/>
      <c r="B152" s="7"/>
      <c r="C152" s="7"/>
      <c r="D152" s="7"/>
      <c r="E152" s="7"/>
    </row>
    <row r="153" spans="1:5" ht="15.75">
      <c r="A153" s="7"/>
      <c r="B153" s="7"/>
      <c r="C153" s="7"/>
      <c r="D153" s="7"/>
      <c r="E153" s="7"/>
    </row>
    <row r="154" spans="1:5" ht="15.75">
      <c r="A154" s="7"/>
      <c r="B154" s="7"/>
      <c r="C154" s="7"/>
      <c r="D154" s="7"/>
      <c r="E154" s="7"/>
    </row>
    <row r="155" spans="1:5" ht="15.75">
      <c r="A155" s="7"/>
      <c r="B155" s="7"/>
      <c r="C155" s="7"/>
      <c r="D155" s="7"/>
      <c r="E155" s="7"/>
    </row>
    <row r="156" spans="1:5" ht="15.75">
      <c r="A156" s="7"/>
      <c r="B156" s="7"/>
      <c r="C156" s="7"/>
      <c r="D156" s="7"/>
      <c r="E156" s="7"/>
    </row>
    <row r="157" spans="1:5" ht="15.75">
      <c r="A157" s="7"/>
      <c r="B157" s="7"/>
      <c r="C157" s="7"/>
      <c r="D157" s="7"/>
      <c r="E157" s="7"/>
    </row>
    <row r="158" spans="1:5" ht="15.75">
      <c r="A158" s="7"/>
      <c r="B158" s="7"/>
      <c r="C158" s="7"/>
      <c r="D158" s="7"/>
      <c r="E158" s="7"/>
    </row>
    <row r="159" spans="1:5" ht="15.75">
      <c r="A159" s="7"/>
      <c r="B159" s="7"/>
      <c r="C159" s="7"/>
      <c r="D159" s="7"/>
      <c r="E159" s="7"/>
    </row>
    <row r="160" spans="1:5" ht="15.75">
      <c r="A160" s="7"/>
      <c r="B160" s="7"/>
      <c r="C160" s="7"/>
      <c r="D160" s="7"/>
      <c r="E160" s="7"/>
    </row>
    <row r="161" spans="1:5" ht="15.75">
      <c r="A161" s="7"/>
      <c r="B161" s="7"/>
      <c r="C161" s="7"/>
      <c r="D161" s="7"/>
      <c r="E161" s="7"/>
    </row>
    <row r="162" spans="1:5" ht="15.75">
      <c r="A162" s="7"/>
      <c r="B162" s="7"/>
      <c r="C162" s="7"/>
      <c r="D162" s="7"/>
      <c r="E162" s="7"/>
    </row>
    <row r="163" spans="1:5" ht="15.75">
      <c r="A163" s="7"/>
      <c r="B163" s="7"/>
      <c r="C163" s="7"/>
      <c r="D163" s="7"/>
      <c r="E163" s="7"/>
    </row>
    <row r="164" spans="1:5" ht="15.75">
      <c r="A164" s="7"/>
      <c r="B164" s="7"/>
      <c r="C164" s="7"/>
      <c r="D164" s="7"/>
      <c r="E164" s="7"/>
    </row>
    <row r="165" spans="1:5" ht="15.75">
      <c r="A165" s="7"/>
      <c r="B165" s="7"/>
      <c r="C165" s="7"/>
      <c r="D165" s="7"/>
      <c r="E165" s="7"/>
    </row>
    <row r="166" spans="1:5" ht="15.75">
      <c r="A166" s="7"/>
      <c r="B166" s="7"/>
      <c r="C166" s="7"/>
      <c r="D166" s="7"/>
      <c r="E166" s="7"/>
    </row>
    <row r="167" spans="1:5" ht="15.75">
      <c r="A167" s="7"/>
      <c r="B167" s="7"/>
      <c r="C167" s="7"/>
      <c r="D167" s="7"/>
      <c r="E167" s="7"/>
    </row>
    <row r="168" spans="1:5" ht="15.75">
      <c r="A168" s="7"/>
      <c r="B168" s="7"/>
      <c r="C168" s="7"/>
      <c r="D168" s="7"/>
      <c r="E168" s="7"/>
    </row>
    <row r="169" spans="1:5" ht="15.75">
      <c r="A169" s="7"/>
      <c r="B169" s="7"/>
      <c r="C169" s="7"/>
      <c r="D169" s="7"/>
      <c r="E169" s="7"/>
    </row>
    <row r="170" spans="1:5" ht="15.75">
      <c r="A170" s="7"/>
      <c r="B170" s="7"/>
      <c r="C170" s="7"/>
      <c r="D170" s="7"/>
      <c r="E170" s="7"/>
    </row>
    <row r="171" spans="1:5" ht="15.75">
      <c r="A171" s="7"/>
      <c r="B171" s="7"/>
      <c r="C171" s="7"/>
      <c r="D171" s="7"/>
      <c r="E171" s="7"/>
    </row>
    <row r="172" spans="1:5" ht="15.75">
      <c r="A172" s="7"/>
      <c r="B172" s="7"/>
      <c r="C172" s="7"/>
      <c r="D172" s="7"/>
      <c r="E172" s="7"/>
    </row>
    <row r="173" spans="1:5" ht="15.75">
      <c r="A173" s="7"/>
      <c r="B173" s="7"/>
      <c r="C173" s="7"/>
      <c r="D173" s="7"/>
      <c r="E173" s="7"/>
    </row>
    <row r="174" spans="1:5" ht="15.75">
      <c r="A174" s="7"/>
      <c r="B174" s="7"/>
      <c r="C174" s="7"/>
      <c r="D174" s="7"/>
      <c r="E174" s="7"/>
    </row>
    <row r="175" spans="1:5" ht="15.75">
      <c r="A175" s="7"/>
      <c r="B175" s="7"/>
      <c r="C175" s="7"/>
      <c r="D175" s="7"/>
      <c r="E175" s="7"/>
    </row>
    <row r="176" spans="1:5" ht="15.75">
      <c r="A176" s="7"/>
      <c r="B176" s="7"/>
      <c r="C176" s="7"/>
      <c r="D176" s="7"/>
      <c r="E176" s="7"/>
    </row>
    <row r="177" spans="1:5" ht="15.75">
      <c r="A177" s="7"/>
      <c r="B177" s="7"/>
      <c r="C177" s="7"/>
      <c r="D177" s="7"/>
      <c r="E177" s="7"/>
    </row>
    <row r="178" spans="1:5" ht="15.75">
      <c r="A178" s="7"/>
      <c r="B178" s="7"/>
      <c r="C178" s="7"/>
      <c r="D178" s="7"/>
      <c r="E178" s="7"/>
    </row>
    <row r="179" spans="1:5" ht="15.75">
      <c r="A179" s="7"/>
      <c r="B179" s="7"/>
      <c r="C179" s="7"/>
      <c r="D179" s="7"/>
      <c r="E179" s="7"/>
    </row>
    <row r="180" spans="1:5" ht="15.75">
      <c r="A180" s="7"/>
      <c r="B180" s="7"/>
      <c r="C180" s="7"/>
      <c r="D180" s="7"/>
      <c r="E180" s="7"/>
    </row>
    <row r="181" spans="1:5" ht="15.75">
      <c r="A181" s="7"/>
      <c r="B181" s="7"/>
      <c r="C181" s="7"/>
      <c r="D181" s="7"/>
      <c r="E181" s="7"/>
    </row>
    <row r="182" spans="1:5" ht="15.75">
      <c r="A182" s="7"/>
      <c r="B182" s="7"/>
      <c r="C182" s="7"/>
      <c r="D182" s="7"/>
      <c r="E182" s="7"/>
    </row>
    <row r="183" spans="1:5" ht="15.75">
      <c r="A183" s="7"/>
      <c r="B183" s="7"/>
      <c r="C183" s="7"/>
      <c r="D183" s="7"/>
      <c r="E183" s="7"/>
    </row>
    <row r="184" spans="1:5" ht="15.75">
      <c r="A184" s="7"/>
      <c r="B184" s="7"/>
      <c r="C184" s="7"/>
      <c r="D184" s="7"/>
      <c r="E184" s="7"/>
    </row>
    <row r="185" spans="1:5" ht="15.75">
      <c r="A185" s="7"/>
      <c r="B185" s="7"/>
      <c r="C185" s="7"/>
      <c r="D185" s="7"/>
      <c r="E185" s="7"/>
    </row>
  </sheetData>
  <sheetProtection/>
  <mergeCells count="2">
    <mergeCell ref="A1:G1"/>
    <mergeCell ref="A2:G2"/>
  </mergeCells>
  <printOptions/>
  <pageMargins left="0.7" right="0.7" top="0.75" bottom="0.75" header="0.3" footer="0.3"/>
  <pageSetup fitToHeight="1" fitToWidth="1" horizontalDpi="600" verticalDpi="600" orientation="portrait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zoomScalePageLayoutView="0" workbookViewId="0" topLeftCell="A1">
      <selection activeCell="F4" sqref="F4:I5"/>
    </sheetView>
  </sheetViews>
  <sheetFormatPr defaultColWidth="9.140625" defaultRowHeight="12.75"/>
  <cols>
    <col min="1" max="1" width="34.421875" style="442" bestFit="1" customWidth="1"/>
    <col min="2" max="2" width="12.57421875" style="442" bestFit="1" customWidth="1"/>
    <col min="3" max="3" width="8.421875" style="442" bestFit="1" customWidth="1"/>
    <col min="4" max="4" width="9.421875" style="442" bestFit="1" customWidth="1"/>
    <col min="5" max="6" width="9.140625" style="442" customWidth="1"/>
    <col min="7" max="7" width="7.28125" style="442" bestFit="1" customWidth="1"/>
    <col min="8" max="8" width="9.57421875" style="442" customWidth="1"/>
    <col min="9" max="9" width="7.28125" style="442" bestFit="1" customWidth="1"/>
    <col min="10" max="16384" width="9.140625" style="442" customWidth="1"/>
  </cols>
  <sheetData>
    <row r="1" spans="1:9" ht="12.75">
      <c r="A1" s="1818" t="s">
        <v>836</v>
      </c>
      <c r="B1" s="1818"/>
      <c r="C1" s="1818"/>
      <c r="D1" s="1818"/>
      <c r="E1" s="1818"/>
      <c r="F1" s="1818"/>
      <c r="G1" s="1818"/>
      <c r="H1" s="1818"/>
      <c r="I1" s="1818"/>
    </row>
    <row r="2" spans="1:9" ht="15.75">
      <c r="A2" s="1834" t="s">
        <v>11</v>
      </c>
      <c r="B2" s="1834"/>
      <c r="C2" s="1834"/>
      <c r="D2" s="1834"/>
      <c r="E2" s="1834"/>
      <c r="F2" s="1834"/>
      <c r="G2" s="1834"/>
      <c r="H2" s="1834"/>
      <c r="I2" s="1834"/>
    </row>
    <row r="3" spans="1:9" ht="13.5" thickBot="1">
      <c r="A3" s="724"/>
      <c r="B3" s="724"/>
      <c r="C3" s="724"/>
      <c r="D3" s="724"/>
      <c r="E3" s="724"/>
      <c r="F3" s="724"/>
      <c r="G3" s="724"/>
      <c r="H3" s="1835" t="s">
        <v>550</v>
      </c>
      <c r="I3" s="1835"/>
    </row>
    <row r="4" spans="1:9" ht="13.5" customHeight="1" thickTop="1">
      <c r="A4" s="725"/>
      <c r="B4" s="686">
        <v>2013</v>
      </c>
      <c r="C4" s="687">
        <v>2014</v>
      </c>
      <c r="D4" s="688">
        <v>2014</v>
      </c>
      <c r="E4" s="688">
        <v>2015</v>
      </c>
      <c r="F4" s="1836" t="s">
        <v>580</v>
      </c>
      <c r="G4" s="1837"/>
      <c r="H4" s="1837"/>
      <c r="I4" s="1838"/>
    </row>
    <row r="5" spans="1:9" ht="12.75">
      <c r="A5" s="726" t="s">
        <v>621</v>
      </c>
      <c r="B5" s="690" t="s">
        <v>582</v>
      </c>
      <c r="C5" s="690" t="s">
        <v>583</v>
      </c>
      <c r="D5" s="691" t="s">
        <v>584</v>
      </c>
      <c r="E5" s="691" t="s">
        <v>1534</v>
      </c>
      <c r="F5" s="1839" t="s">
        <v>64</v>
      </c>
      <c r="G5" s="1840"/>
      <c r="H5" s="1839" t="s">
        <v>65</v>
      </c>
      <c r="I5" s="1841"/>
    </row>
    <row r="6" spans="1:9" ht="12.75">
      <c r="A6" s="727"/>
      <c r="B6" s="729"/>
      <c r="C6" s="729"/>
      <c r="D6" s="729"/>
      <c r="E6" s="729"/>
      <c r="F6" s="729" t="s">
        <v>487</v>
      </c>
      <c r="G6" s="729" t="s">
        <v>585</v>
      </c>
      <c r="H6" s="729" t="s">
        <v>487</v>
      </c>
      <c r="I6" s="730" t="s">
        <v>585</v>
      </c>
    </row>
    <row r="7" spans="1:9" s="724" customFormat="1" ht="12.75">
      <c r="A7" s="731" t="s">
        <v>837</v>
      </c>
      <c r="B7" s="775">
        <v>28785.760118538703</v>
      </c>
      <c r="C7" s="775">
        <v>29323.6592461</v>
      </c>
      <c r="D7" s="775">
        <v>31131.010655409995</v>
      </c>
      <c r="E7" s="775">
        <v>30343.47925675001</v>
      </c>
      <c r="F7" s="775">
        <v>537.8991275612971</v>
      </c>
      <c r="G7" s="775">
        <v>1.8686292296824825</v>
      </c>
      <c r="H7" s="775">
        <v>-787.5313986599831</v>
      </c>
      <c r="I7" s="776">
        <v>-2.5297328357796975</v>
      </c>
    </row>
    <row r="8" spans="1:9" s="724" customFormat="1" ht="12.75">
      <c r="A8" s="731" t="s">
        <v>838</v>
      </c>
      <c r="B8" s="775">
        <v>3004.074038387942</v>
      </c>
      <c r="C8" s="775">
        <v>998.8187215600002</v>
      </c>
      <c r="D8" s="775">
        <v>998.1809681700001</v>
      </c>
      <c r="E8" s="775">
        <v>914.5912608200002</v>
      </c>
      <c r="F8" s="775">
        <v>-2005.255316827942</v>
      </c>
      <c r="G8" s="775">
        <v>-66.75119491741988</v>
      </c>
      <c r="H8" s="775">
        <v>-83.58970734999991</v>
      </c>
      <c r="I8" s="776">
        <v>-8.374203678041251</v>
      </c>
    </row>
    <row r="9" spans="1:9" s="724" customFormat="1" ht="12.75">
      <c r="A9" s="731" t="s">
        <v>839</v>
      </c>
      <c r="B9" s="775">
        <v>8218.970084495</v>
      </c>
      <c r="C9" s="775">
        <v>9739.265172375002</v>
      </c>
      <c r="D9" s="775">
        <v>14016.878224209997</v>
      </c>
      <c r="E9" s="775">
        <v>15755.042171789997</v>
      </c>
      <c r="F9" s="775">
        <v>1520.295087880002</v>
      </c>
      <c r="G9" s="775">
        <v>18.49739167134849</v>
      </c>
      <c r="H9" s="775">
        <v>1738.1639475800002</v>
      </c>
      <c r="I9" s="776">
        <v>12.400506873048506</v>
      </c>
    </row>
    <row r="10" spans="1:9" s="724" customFormat="1" ht="12.75">
      <c r="A10" s="731" t="s">
        <v>840</v>
      </c>
      <c r="B10" s="775">
        <v>11671.487522469179</v>
      </c>
      <c r="C10" s="775">
        <v>10993.934266511851</v>
      </c>
      <c r="D10" s="775">
        <v>10941.39531124</v>
      </c>
      <c r="E10" s="775">
        <v>10601.689275579003</v>
      </c>
      <c r="F10" s="775">
        <v>-677.5532559573276</v>
      </c>
      <c r="G10" s="775">
        <v>-5.8052005338046815</v>
      </c>
      <c r="H10" s="775">
        <v>-339.70603566099635</v>
      </c>
      <c r="I10" s="776">
        <v>-3.1047780104610543</v>
      </c>
    </row>
    <row r="11" spans="1:10" ht="12.75">
      <c r="A11" s="738" t="s">
        <v>841</v>
      </c>
      <c r="B11" s="777">
        <v>10995.533197887009</v>
      </c>
      <c r="C11" s="777">
        <v>10209.460610891852</v>
      </c>
      <c r="D11" s="777">
        <v>10060.285384929999</v>
      </c>
      <c r="E11" s="777">
        <v>9689.174388579002</v>
      </c>
      <c r="F11" s="777">
        <v>-786.0725869951566</v>
      </c>
      <c r="G11" s="777">
        <v>-7.149017449615037</v>
      </c>
      <c r="H11" s="777">
        <v>-371.1109963509971</v>
      </c>
      <c r="I11" s="778">
        <v>-3.6888714599181256</v>
      </c>
      <c r="J11" s="724"/>
    </row>
    <row r="12" spans="1:10" ht="12.75">
      <c r="A12" s="738" t="s">
        <v>842</v>
      </c>
      <c r="B12" s="777">
        <v>675.9543245821693</v>
      </c>
      <c r="C12" s="777">
        <v>784.4736556199999</v>
      </c>
      <c r="D12" s="777">
        <v>881.1099263100001</v>
      </c>
      <c r="E12" s="777">
        <v>912.514887</v>
      </c>
      <c r="F12" s="777">
        <v>108.51933103783063</v>
      </c>
      <c r="G12" s="777">
        <v>16.05424021880623</v>
      </c>
      <c r="H12" s="777">
        <v>31.40496068999994</v>
      </c>
      <c r="I12" s="778">
        <v>3.5642500160588093</v>
      </c>
      <c r="J12" s="724"/>
    </row>
    <row r="13" spans="1:9" s="724" customFormat="1" ht="12.75">
      <c r="A13" s="731" t="s">
        <v>843</v>
      </c>
      <c r="B13" s="775">
        <v>820368.0953724033</v>
      </c>
      <c r="C13" s="775">
        <v>876624.9053784524</v>
      </c>
      <c r="D13" s="775">
        <v>936454.8555095992</v>
      </c>
      <c r="E13" s="775">
        <v>1061388.7575727673</v>
      </c>
      <c r="F13" s="775">
        <v>56256.81000604911</v>
      </c>
      <c r="G13" s="775">
        <v>6.85750827261408</v>
      </c>
      <c r="H13" s="775">
        <v>124933.90206316812</v>
      </c>
      <c r="I13" s="776">
        <v>13.34115588467761</v>
      </c>
    </row>
    <row r="14" spans="1:10" ht="12.75">
      <c r="A14" s="738" t="s">
        <v>844</v>
      </c>
      <c r="B14" s="777">
        <v>681333.9794985052</v>
      </c>
      <c r="C14" s="777">
        <v>725822.6784177222</v>
      </c>
      <c r="D14" s="777">
        <v>785736.4798745038</v>
      </c>
      <c r="E14" s="777">
        <v>891079.5773471912</v>
      </c>
      <c r="F14" s="777">
        <v>44488.698919216986</v>
      </c>
      <c r="G14" s="777">
        <v>6.529646290643367</v>
      </c>
      <c r="H14" s="777">
        <v>105343.09747268737</v>
      </c>
      <c r="I14" s="778">
        <v>13.40692460779122</v>
      </c>
      <c r="J14" s="724"/>
    </row>
    <row r="15" spans="1:10" ht="12.75">
      <c r="A15" s="738" t="s">
        <v>845</v>
      </c>
      <c r="B15" s="777">
        <v>569464.288572172</v>
      </c>
      <c r="C15" s="777">
        <v>609569.0775743139</v>
      </c>
      <c r="D15" s="777">
        <v>667193.7469102835</v>
      </c>
      <c r="E15" s="777">
        <v>754902.5252497729</v>
      </c>
      <c r="F15" s="777">
        <v>40104.7890021418</v>
      </c>
      <c r="G15" s="777">
        <v>7.042546794759905</v>
      </c>
      <c r="H15" s="777">
        <v>87708.77833948948</v>
      </c>
      <c r="I15" s="778">
        <v>13.145923316227295</v>
      </c>
      <c r="J15" s="724"/>
    </row>
    <row r="16" spans="1:10" ht="12.75">
      <c r="A16" s="738" t="s">
        <v>846</v>
      </c>
      <c r="B16" s="777">
        <v>29165.89213729244</v>
      </c>
      <c r="C16" s="777">
        <v>27230.664993481794</v>
      </c>
      <c r="D16" s="777">
        <v>24901.3498277888</v>
      </c>
      <c r="E16" s="777">
        <v>28169.352449556798</v>
      </c>
      <c r="F16" s="777">
        <v>-1935.2271438106472</v>
      </c>
      <c r="G16" s="777">
        <v>-6.635240693824702</v>
      </c>
      <c r="H16" s="777">
        <v>3268.002621767999</v>
      </c>
      <c r="I16" s="778">
        <v>13.123797080755251</v>
      </c>
      <c r="J16" s="724"/>
    </row>
    <row r="17" spans="1:10" ht="12.75">
      <c r="A17" s="738" t="s">
        <v>847</v>
      </c>
      <c r="B17" s="777">
        <v>2754.5799867223095</v>
      </c>
      <c r="C17" s="777">
        <v>956.28036559</v>
      </c>
      <c r="D17" s="777">
        <v>704.64358072</v>
      </c>
      <c r="E17" s="777">
        <v>633.0061199099999</v>
      </c>
      <c r="F17" s="777">
        <v>-1798.2996211323095</v>
      </c>
      <c r="G17" s="777">
        <v>-65.28398629920042</v>
      </c>
      <c r="H17" s="777">
        <v>-71.6374608100001</v>
      </c>
      <c r="I17" s="778">
        <v>-10.166481717863865</v>
      </c>
      <c r="J17" s="724"/>
    </row>
    <row r="18" spans="1:10" ht="12.75">
      <c r="A18" s="738" t="s">
        <v>848</v>
      </c>
      <c r="B18" s="777">
        <v>56760.62140034646</v>
      </c>
      <c r="C18" s="777">
        <v>61754.51205412855</v>
      </c>
      <c r="D18" s="777">
        <v>65732.2958622479</v>
      </c>
      <c r="E18" s="777">
        <v>76163.1200591448</v>
      </c>
      <c r="F18" s="777">
        <v>4993.890653782088</v>
      </c>
      <c r="G18" s="777">
        <v>8.798160644787453</v>
      </c>
      <c r="H18" s="777">
        <v>10430.824196896894</v>
      </c>
      <c r="I18" s="778">
        <v>15.868644263934254</v>
      </c>
      <c r="J18" s="724"/>
    </row>
    <row r="19" spans="1:10" ht="12.75">
      <c r="A19" s="738" t="s">
        <v>849</v>
      </c>
      <c r="B19" s="777">
        <v>23188.59740197203</v>
      </c>
      <c r="C19" s="777">
        <v>26312.143430207998</v>
      </c>
      <c r="D19" s="777">
        <v>27204.4436934635</v>
      </c>
      <c r="E19" s="777">
        <v>31211.5734688065</v>
      </c>
      <c r="F19" s="777">
        <v>3123.5460282359672</v>
      </c>
      <c r="G19" s="777">
        <v>13.47018094320069</v>
      </c>
      <c r="H19" s="777">
        <v>4007.129775342997</v>
      </c>
      <c r="I19" s="778">
        <v>14.729688357148074</v>
      </c>
      <c r="J19" s="724"/>
    </row>
    <row r="20" spans="1:10" ht="12.75">
      <c r="A20" s="738" t="s">
        <v>850</v>
      </c>
      <c r="B20" s="777">
        <v>139034.11587389812</v>
      </c>
      <c r="C20" s="777">
        <v>150802.22696073007</v>
      </c>
      <c r="D20" s="777">
        <v>150718.3756350955</v>
      </c>
      <c r="E20" s="777">
        <v>170309.18022557627</v>
      </c>
      <c r="F20" s="777">
        <v>11768.111086831952</v>
      </c>
      <c r="G20" s="777">
        <v>8.464189535685943</v>
      </c>
      <c r="H20" s="777">
        <v>19590.80459048078</v>
      </c>
      <c r="I20" s="778">
        <v>12.998285383536848</v>
      </c>
      <c r="J20" s="724"/>
    </row>
    <row r="21" spans="1:10" ht="12.75">
      <c r="A21" s="738" t="s">
        <v>851</v>
      </c>
      <c r="B21" s="777">
        <v>11662.705177613554</v>
      </c>
      <c r="C21" s="777">
        <v>10622.742830173991</v>
      </c>
      <c r="D21" s="777">
        <v>9319.821996192002</v>
      </c>
      <c r="E21" s="777">
        <v>11930.895818140003</v>
      </c>
      <c r="F21" s="777">
        <v>-1039.962347439563</v>
      </c>
      <c r="G21" s="777">
        <v>-8.916990797604662</v>
      </c>
      <c r="H21" s="777">
        <v>2611.073821948001</v>
      </c>
      <c r="I21" s="778">
        <v>28.016348627847858</v>
      </c>
      <c r="J21" s="724"/>
    </row>
    <row r="22" spans="1:10" ht="12.75">
      <c r="A22" s="738" t="s">
        <v>852</v>
      </c>
      <c r="B22" s="777">
        <v>4129.60152536308</v>
      </c>
      <c r="C22" s="777">
        <v>4731.404928069999</v>
      </c>
      <c r="D22" s="777">
        <v>4510.362767390001</v>
      </c>
      <c r="E22" s="777">
        <v>5340.55968363</v>
      </c>
      <c r="F22" s="777">
        <v>601.8034027069189</v>
      </c>
      <c r="G22" s="777">
        <v>14.57291699963733</v>
      </c>
      <c r="H22" s="777">
        <v>830.1969162399992</v>
      </c>
      <c r="I22" s="778">
        <v>18.406433341511615</v>
      </c>
      <c r="J22" s="724"/>
    </row>
    <row r="23" spans="1:10" ht="12.75">
      <c r="A23" s="738" t="s">
        <v>853</v>
      </c>
      <c r="B23" s="777">
        <v>531.6815165228193</v>
      </c>
      <c r="C23" s="777">
        <v>254.97087009999996</v>
      </c>
      <c r="D23" s="777">
        <v>148.73102008999993</v>
      </c>
      <c r="E23" s="777">
        <v>418.95938885999993</v>
      </c>
      <c r="F23" s="777">
        <v>-276.7106464228193</v>
      </c>
      <c r="G23" s="777">
        <v>-52.04443596845315</v>
      </c>
      <c r="H23" s="777">
        <v>270.22836877</v>
      </c>
      <c r="I23" s="778">
        <v>181.68931310124796</v>
      </c>
      <c r="J23" s="724"/>
    </row>
    <row r="24" spans="1:10" ht="12.75">
      <c r="A24" s="738" t="s">
        <v>854</v>
      </c>
      <c r="B24" s="777">
        <v>7001.422135727651</v>
      </c>
      <c r="C24" s="777">
        <v>5636.36703200399</v>
      </c>
      <c r="D24" s="777">
        <v>4660.728208712</v>
      </c>
      <c r="E24" s="777">
        <v>6171.376745650001</v>
      </c>
      <c r="F24" s="777">
        <v>-1365.055103723661</v>
      </c>
      <c r="G24" s="777">
        <v>-19.49682617704056</v>
      </c>
      <c r="H24" s="777">
        <v>1510.6485369380007</v>
      </c>
      <c r="I24" s="778">
        <v>32.41228557619477</v>
      </c>
      <c r="J24" s="724"/>
    </row>
    <row r="25" spans="1:10" ht="12.75">
      <c r="A25" s="738" t="s">
        <v>855</v>
      </c>
      <c r="B25" s="777">
        <v>127371.4106962846</v>
      </c>
      <c r="C25" s="777">
        <v>140179.4841305561</v>
      </c>
      <c r="D25" s="777">
        <v>141398.55363890348</v>
      </c>
      <c r="E25" s="777">
        <v>158378.28440743627</v>
      </c>
      <c r="F25" s="777">
        <v>12808.073434271515</v>
      </c>
      <c r="G25" s="777">
        <v>10.055689392348958</v>
      </c>
      <c r="H25" s="777">
        <v>16979.730768532783</v>
      </c>
      <c r="I25" s="778">
        <v>12.008418991254159</v>
      </c>
      <c r="J25" s="724"/>
    </row>
    <row r="26" spans="1:10" ht="12.75">
      <c r="A26" s="738" t="s">
        <v>856</v>
      </c>
      <c r="B26" s="777">
        <v>22080.441490449168</v>
      </c>
      <c r="C26" s="777">
        <v>18522.553571577013</v>
      </c>
      <c r="D26" s="777">
        <v>16692.426604757</v>
      </c>
      <c r="E26" s="777">
        <v>19665.484355882</v>
      </c>
      <c r="F26" s="777">
        <v>-3557.887918872155</v>
      </c>
      <c r="G26" s="777">
        <v>-16.11330063491307</v>
      </c>
      <c r="H26" s="777">
        <v>2973.0577511249976</v>
      </c>
      <c r="I26" s="778">
        <v>17.810818172342522</v>
      </c>
      <c r="J26" s="724"/>
    </row>
    <row r="27" spans="1:10" ht="12.75">
      <c r="A27" s="738" t="s">
        <v>857</v>
      </c>
      <c r="B27" s="777">
        <v>3585.2415711264593</v>
      </c>
      <c r="C27" s="777">
        <v>2856.1799475</v>
      </c>
      <c r="D27" s="777">
        <v>3407.83948167</v>
      </c>
      <c r="E27" s="777">
        <v>3862.6451134200006</v>
      </c>
      <c r="F27" s="777">
        <v>-729.0616236264595</v>
      </c>
      <c r="G27" s="777">
        <v>-20.335076707185262</v>
      </c>
      <c r="H27" s="777">
        <v>454.80563175000043</v>
      </c>
      <c r="I27" s="778">
        <v>13.345864269614143</v>
      </c>
      <c r="J27" s="724"/>
    </row>
    <row r="28" spans="1:9" ht="12.75">
      <c r="A28" s="738" t="s">
        <v>858</v>
      </c>
      <c r="B28" s="777">
        <v>101705.72763470894</v>
      </c>
      <c r="C28" s="777">
        <v>118800.75061147906</v>
      </c>
      <c r="D28" s="777">
        <v>121298.28755247648</v>
      </c>
      <c r="E28" s="777">
        <v>134850.15493813428</v>
      </c>
      <c r="F28" s="777">
        <v>17095.022976770124</v>
      </c>
      <c r="G28" s="777">
        <v>16.808318837430093</v>
      </c>
      <c r="H28" s="777">
        <v>13551.867385657795</v>
      </c>
      <c r="I28" s="778">
        <v>11.17234848001868</v>
      </c>
    </row>
    <row r="29" spans="1:9" ht="12.75">
      <c r="A29" s="738" t="s">
        <v>859</v>
      </c>
      <c r="B29" s="777">
        <v>7421.656111661639</v>
      </c>
      <c r="C29" s="777">
        <v>4516.067930089501</v>
      </c>
      <c r="D29" s="777">
        <v>5152.600128495</v>
      </c>
      <c r="E29" s="777">
        <v>5556.906141097501</v>
      </c>
      <c r="F29" s="777">
        <v>-2905.5881815721386</v>
      </c>
      <c r="G29" s="777">
        <v>-39.15013223270466</v>
      </c>
      <c r="H29" s="777">
        <v>404.30601260250114</v>
      </c>
      <c r="I29" s="778">
        <v>7.846640579900639</v>
      </c>
    </row>
    <row r="30" spans="1:9" ht="12.75">
      <c r="A30" s="738" t="s">
        <v>860</v>
      </c>
      <c r="B30" s="777">
        <v>2826.4855717350033</v>
      </c>
      <c r="C30" s="777">
        <v>2423.6210607000003</v>
      </c>
      <c r="D30" s="777">
        <v>2598.1558661500007</v>
      </c>
      <c r="E30" s="777">
        <v>3093.46141172</v>
      </c>
      <c r="F30" s="777">
        <v>-402.86451103500303</v>
      </c>
      <c r="G30" s="777">
        <v>-14.253195383824643</v>
      </c>
      <c r="H30" s="777">
        <v>495.30554556999914</v>
      </c>
      <c r="I30" s="778">
        <v>19.063734859908646</v>
      </c>
    </row>
    <row r="31" spans="1:9" ht="12.75">
      <c r="A31" s="738" t="s">
        <v>861</v>
      </c>
      <c r="B31" s="777">
        <v>91457.5859513123</v>
      </c>
      <c r="C31" s="777">
        <v>111861.06162068955</v>
      </c>
      <c r="D31" s="777">
        <v>113547.53155783148</v>
      </c>
      <c r="E31" s="777">
        <v>126199.78738531677</v>
      </c>
      <c r="F31" s="777">
        <v>20403.47566937725</v>
      </c>
      <c r="G31" s="777">
        <v>22.309221763451202</v>
      </c>
      <c r="H31" s="777">
        <v>12652.255827485293</v>
      </c>
      <c r="I31" s="778">
        <v>11.142695621737323</v>
      </c>
    </row>
    <row r="32" spans="1:9" s="724" customFormat="1" ht="12.75">
      <c r="A32" s="731" t="s">
        <v>862</v>
      </c>
      <c r="B32" s="775">
        <v>7711.553050845043</v>
      </c>
      <c r="C32" s="775">
        <v>11920.677470632998</v>
      </c>
      <c r="D32" s="775">
        <v>11913.811131974002</v>
      </c>
      <c r="E32" s="775">
        <v>16810.357780936192</v>
      </c>
      <c r="F32" s="775">
        <v>4209.124419787955</v>
      </c>
      <c r="G32" s="775">
        <v>54.58205878939928</v>
      </c>
      <c r="H32" s="775">
        <v>4896.54664896219</v>
      </c>
      <c r="I32" s="776">
        <v>41.099750488917486</v>
      </c>
    </row>
    <row r="33" spans="1:10" ht="12.75">
      <c r="A33" s="738" t="s">
        <v>863</v>
      </c>
      <c r="B33" s="777">
        <v>1011.6645413234219</v>
      </c>
      <c r="C33" s="777">
        <v>3326.385727187499</v>
      </c>
      <c r="D33" s="777">
        <v>2798.5927896422486</v>
      </c>
      <c r="E33" s="777">
        <v>5599.433581842349</v>
      </c>
      <c r="F33" s="777">
        <v>2314.721185864077</v>
      </c>
      <c r="G33" s="777">
        <v>228.80323381069036</v>
      </c>
      <c r="H33" s="777">
        <v>2800.8407922001</v>
      </c>
      <c r="I33" s="778">
        <v>100.08032617557552</v>
      </c>
      <c r="J33" s="724"/>
    </row>
    <row r="34" spans="1:10" ht="12.75">
      <c r="A34" s="738" t="s">
        <v>864</v>
      </c>
      <c r="B34" s="777">
        <v>6699.88850952162</v>
      </c>
      <c r="C34" s="777">
        <v>8594.2917434455</v>
      </c>
      <c r="D34" s="777">
        <v>9115.218342331753</v>
      </c>
      <c r="E34" s="777">
        <v>11210.92419909384</v>
      </c>
      <c r="F34" s="777">
        <v>1894.4032339238793</v>
      </c>
      <c r="G34" s="777">
        <v>28.2751456420749</v>
      </c>
      <c r="H34" s="777">
        <v>2095.705856762088</v>
      </c>
      <c r="I34" s="778">
        <v>22.991285321487844</v>
      </c>
      <c r="J34" s="724"/>
    </row>
    <row r="35" spans="1:10" ht="12.75">
      <c r="A35" s="738" t="s">
        <v>865</v>
      </c>
      <c r="B35" s="777">
        <v>6249.04781457422</v>
      </c>
      <c r="C35" s="777">
        <v>7946.3246050015005</v>
      </c>
      <c r="D35" s="777">
        <v>8492.211742571753</v>
      </c>
      <c r="E35" s="777">
        <v>10648.016174813842</v>
      </c>
      <c r="F35" s="777">
        <v>1697.2767904272805</v>
      </c>
      <c r="G35" s="777">
        <v>27.160566550136483</v>
      </c>
      <c r="H35" s="777">
        <v>2155.8044322420883</v>
      </c>
      <c r="I35" s="778">
        <v>25.38566509634899</v>
      </c>
      <c r="J35" s="724"/>
    </row>
    <row r="36" spans="1:10" ht="12.75">
      <c r="A36" s="738" t="s">
        <v>866</v>
      </c>
      <c r="B36" s="777">
        <v>222.6481791938001</v>
      </c>
      <c r="C36" s="777">
        <v>212.79180171000002</v>
      </c>
      <c r="D36" s="777">
        <v>278.74096392</v>
      </c>
      <c r="E36" s="777">
        <v>218.57483965</v>
      </c>
      <c r="F36" s="777">
        <v>-9.856377483800088</v>
      </c>
      <c r="G36" s="777">
        <v>-4.4268843875075135</v>
      </c>
      <c r="H36" s="777">
        <v>-60.16612427000001</v>
      </c>
      <c r="I36" s="778">
        <v>-21.584959535143163</v>
      </c>
      <c r="J36" s="724"/>
    </row>
    <row r="37" spans="1:10" ht="12.75">
      <c r="A37" s="738" t="s">
        <v>867</v>
      </c>
      <c r="B37" s="777">
        <v>151.3951668036</v>
      </c>
      <c r="C37" s="777">
        <v>372.7484400000001</v>
      </c>
      <c r="D37" s="777">
        <v>288.0290049199999</v>
      </c>
      <c r="E37" s="777">
        <v>206.36531999999988</v>
      </c>
      <c r="F37" s="777">
        <v>221.35327319640007</v>
      </c>
      <c r="G37" s="777">
        <v>146.2089430394792</v>
      </c>
      <c r="H37" s="777">
        <v>-81.66368492000004</v>
      </c>
      <c r="I37" s="778">
        <v>-28.352590720049925</v>
      </c>
      <c r="J37" s="724"/>
    </row>
    <row r="38" spans="1:10" ht="12.75">
      <c r="A38" s="738" t="s">
        <v>868</v>
      </c>
      <c r="B38" s="777">
        <v>76.79734895000001</v>
      </c>
      <c r="C38" s="777">
        <v>62.42689673399999</v>
      </c>
      <c r="D38" s="777">
        <v>56.236630919999996</v>
      </c>
      <c r="E38" s="777">
        <v>137.96786463</v>
      </c>
      <c r="F38" s="777">
        <v>-14.370452216000025</v>
      </c>
      <c r="G38" s="777">
        <v>-18.7121722461489</v>
      </c>
      <c r="H38" s="777">
        <v>81.73123371000001</v>
      </c>
      <c r="I38" s="778">
        <v>145.33451306190022</v>
      </c>
      <c r="J38" s="724"/>
    </row>
    <row r="39" spans="1:9" s="724" customFormat="1" ht="12.75">
      <c r="A39" s="731" t="s">
        <v>869</v>
      </c>
      <c r="B39" s="779">
        <v>21715.81045912234</v>
      </c>
      <c r="C39" s="779">
        <v>24492.83317103992</v>
      </c>
      <c r="D39" s="779">
        <v>29832.1202605196</v>
      </c>
      <c r="E39" s="779">
        <v>36757.55119628003</v>
      </c>
      <c r="F39" s="779">
        <v>2777.0227119175834</v>
      </c>
      <c r="G39" s="779">
        <v>12.788022427921941</v>
      </c>
      <c r="H39" s="779">
        <v>6925.430935760429</v>
      </c>
      <c r="I39" s="780">
        <v>23.214678927550704</v>
      </c>
    </row>
    <row r="40" spans="1:10" ht="12.75">
      <c r="A40" s="738" t="s">
        <v>870</v>
      </c>
      <c r="B40" s="777">
        <v>3394.2993350829647</v>
      </c>
      <c r="C40" s="777">
        <v>2318.0895057199996</v>
      </c>
      <c r="D40" s="777">
        <v>2169.6615384</v>
      </c>
      <c r="E40" s="777">
        <v>2298.8366224599995</v>
      </c>
      <c r="F40" s="777">
        <v>-1076.2098293629651</v>
      </c>
      <c r="G40" s="777">
        <v>-31.706391308492538</v>
      </c>
      <c r="H40" s="777">
        <v>129.17508405999934</v>
      </c>
      <c r="I40" s="778">
        <v>5.953697467267567</v>
      </c>
      <c r="J40" s="724"/>
    </row>
    <row r="41" spans="1:10" ht="12.75">
      <c r="A41" s="738" t="s">
        <v>871</v>
      </c>
      <c r="B41" s="777">
        <v>13006.343370709508</v>
      </c>
      <c r="C41" s="777">
        <v>14545.637385910004</v>
      </c>
      <c r="D41" s="777">
        <v>20493.15509181979</v>
      </c>
      <c r="E41" s="777">
        <v>24674.876817950008</v>
      </c>
      <c r="F41" s="777">
        <v>1539.2940152004958</v>
      </c>
      <c r="G41" s="777">
        <v>11.834948311967608</v>
      </c>
      <c r="H41" s="777">
        <v>4181.721726130218</v>
      </c>
      <c r="I41" s="778">
        <v>20.405455906589157</v>
      </c>
      <c r="J41" s="724"/>
    </row>
    <row r="42" spans="1:10" ht="12.75">
      <c r="A42" s="738" t="s">
        <v>872</v>
      </c>
      <c r="B42" s="777">
        <v>931.6331451309113</v>
      </c>
      <c r="C42" s="777">
        <v>2347.54768474</v>
      </c>
      <c r="D42" s="777">
        <v>2008.577815459999</v>
      </c>
      <c r="E42" s="777">
        <v>2625.360621249999</v>
      </c>
      <c r="F42" s="777">
        <v>1415.9145396090887</v>
      </c>
      <c r="G42" s="777">
        <v>151.9819842187052</v>
      </c>
      <c r="H42" s="777">
        <v>616.7828057899999</v>
      </c>
      <c r="I42" s="778">
        <v>30.707438917358843</v>
      </c>
      <c r="J42" s="724"/>
    </row>
    <row r="43" spans="1:10" ht="12.75">
      <c r="A43" s="738" t="s">
        <v>873</v>
      </c>
      <c r="B43" s="777">
        <v>1364.9240254499987</v>
      </c>
      <c r="C43" s="777">
        <v>1795.9195694299985</v>
      </c>
      <c r="D43" s="777">
        <v>2261.9029490800003</v>
      </c>
      <c r="E43" s="777">
        <v>3530.2786761799994</v>
      </c>
      <c r="F43" s="777">
        <v>430.99554397999987</v>
      </c>
      <c r="G43" s="777">
        <v>31.57652264476083</v>
      </c>
      <c r="H43" s="777">
        <v>1268.375727099999</v>
      </c>
      <c r="I43" s="778">
        <v>56.0756034035808</v>
      </c>
      <c r="J43" s="724"/>
    </row>
    <row r="44" spans="1:10" ht="12.75">
      <c r="A44" s="738" t="s">
        <v>874</v>
      </c>
      <c r="B44" s="777">
        <v>3018.6349822800003</v>
      </c>
      <c r="C44" s="777">
        <v>3485.6369679699196</v>
      </c>
      <c r="D44" s="777">
        <v>2898.8224067200003</v>
      </c>
      <c r="E44" s="777">
        <v>3628.1555238</v>
      </c>
      <c r="F44" s="777">
        <v>467.00198568991937</v>
      </c>
      <c r="G44" s="777">
        <v>15.470634522932244</v>
      </c>
      <c r="H44" s="777">
        <v>729.3331170799997</v>
      </c>
      <c r="I44" s="778">
        <v>25.159634318724468</v>
      </c>
      <c r="J44" s="724"/>
    </row>
    <row r="45" spans="1:9" s="724" customFormat="1" ht="12.75">
      <c r="A45" s="731" t="s">
        <v>875</v>
      </c>
      <c r="B45" s="775">
        <v>373.5875696494924</v>
      </c>
      <c r="C45" s="775">
        <v>439.9610796446004</v>
      </c>
      <c r="D45" s="775">
        <v>410.885689375</v>
      </c>
      <c r="E45" s="775">
        <v>482.13336092219953</v>
      </c>
      <c r="F45" s="775">
        <v>66.37350999510795</v>
      </c>
      <c r="G45" s="775">
        <v>17.76651992393134</v>
      </c>
      <c r="H45" s="775">
        <v>71.2476715471995</v>
      </c>
      <c r="I45" s="776">
        <v>17.340022636362594</v>
      </c>
    </row>
    <row r="46" spans="1:9" s="724" customFormat="1" ht="12.75">
      <c r="A46" s="731" t="s">
        <v>876</v>
      </c>
      <c r="B46" s="775">
        <v>0</v>
      </c>
      <c r="C46" s="775">
        <v>0</v>
      </c>
      <c r="D46" s="775">
        <v>0</v>
      </c>
      <c r="E46" s="775">
        <v>0</v>
      </c>
      <c r="F46" s="775">
        <v>0</v>
      </c>
      <c r="G46" s="781"/>
      <c r="H46" s="781">
        <v>0</v>
      </c>
      <c r="I46" s="782"/>
    </row>
    <row r="47" spans="1:9" s="724" customFormat="1" ht="12.75">
      <c r="A47" s="731" t="s">
        <v>877</v>
      </c>
      <c r="B47" s="775">
        <v>53687.721726968535</v>
      </c>
      <c r="C47" s="775">
        <v>82012.76501869474</v>
      </c>
      <c r="D47" s="775">
        <v>97648.89767212688</v>
      </c>
      <c r="E47" s="775">
        <v>104105.78678029584</v>
      </c>
      <c r="F47" s="775">
        <v>28325.043291726208</v>
      </c>
      <c r="G47" s="775">
        <v>52.75888486342289</v>
      </c>
      <c r="H47" s="775">
        <v>6456.889108168951</v>
      </c>
      <c r="I47" s="776">
        <v>6.612352276468164</v>
      </c>
    </row>
    <row r="48" spans="1:10" ht="13.5" thickBot="1">
      <c r="A48" s="783" t="s">
        <v>878</v>
      </c>
      <c r="B48" s="784">
        <v>955537.0599428795</v>
      </c>
      <c r="C48" s="784">
        <v>1046546.9195250114</v>
      </c>
      <c r="D48" s="784">
        <v>1133348.0354226248</v>
      </c>
      <c r="E48" s="784">
        <v>1277159.3886561408</v>
      </c>
      <c r="F48" s="784">
        <v>91009.759582132</v>
      </c>
      <c r="G48" s="784">
        <v>9.524461519846485</v>
      </c>
      <c r="H48" s="784">
        <v>143811.35323351593</v>
      </c>
      <c r="I48" s="785">
        <v>12.68907244189017</v>
      </c>
      <c r="J48" s="724"/>
    </row>
    <row r="49" spans="1:8" ht="13.5" thickTop="1">
      <c r="A49" s="771" t="s">
        <v>697</v>
      </c>
      <c r="B49" s="683"/>
      <c r="C49" s="683"/>
      <c r="D49" s="683"/>
      <c r="E49" s="683"/>
      <c r="F49" s="683"/>
      <c r="H49" s="683"/>
    </row>
  </sheetData>
  <sheetProtection/>
  <mergeCells count="6">
    <mergeCell ref="A1:I1"/>
    <mergeCell ref="A2:I2"/>
    <mergeCell ref="H3:I3"/>
    <mergeCell ref="F4:I4"/>
    <mergeCell ref="F5:G5"/>
    <mergeCell ref="H5:I5"/>
  </mergeCells>
  <printOptions/>
  <pageMargins left="0.7" right="0.7" top="0.75" bottom="0.75" header="0.3" footer="0.3"/>
  <pageSetup fitToHeight="1" fitToWidth="1" horizontalDpi="600" verticalDpi="600" orientation="portrait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J30" sqref="J30"/>
    </sheetView>
  </sheetViews>
  <sheetFormatPr defaultColWidth="9.140625" defaultRowHeight="12.75"/>
  <cols>
    <col min="1" max="1" width="23.140625" style="702" bestFit="1" customWidth="1"/>
    <col min="2" max="2" width="7.421875" style="702" bestFit="1" customWidth="1"/>
    <col min="3" max="3" width="7.421875" style="786" bestFit="1" customWidth="1"/>
    <col min="4" max="5" width="7.421875" style="702" bestFit="1" customWidth="1"/>
    <col min="6" max="9" width="7.140625" style="702" bestFit="1" customWidth="1"/>
    <col min="10" max="16384" width="9.140625" style="702" customWidth="1"/>
  </cols>
  <sheetData>
    <row r="1" spans="1:9" ht="12.75">
      <c r="A1" s="1842" t="s">
        <v>879</v>
      </c>
      <c r="B1" s="1842"/>
      <c r="C1" s="1842"/>
      <c r="D1" s="1842"/>
      <c r="E1" s="1842"/>
      <c r="F1" s="1842"/>
      <c r="G1" s="1842"/>
      <c r="H1" s="1842"/>
      <c r="I1" s="1842"/>
    </row>
    <row r="2" spans="1:10" ht="15.75" customHeight="1">
      <c r="A2" s="1843" t="s">
        <v>880</v>
      </c>
      <c r="B2" s="1843"/>
      <c r="C2" s="1843"/>
      <c r="D2" s="1843"/>
      <c r="E2" s="1843"/>
      <c r="F2" s="1843"/>
      <c r="G2" s="1843"/>
      <c r="H2" s="1843"/>
      <c r="I2" s="1843"/>
      <c r="J2" s="717"/>
    </row>
    <row r="3" spans="8:9" ht="13.5" thickBot="1">
      <c r="H3" s="1832" t="s">
        <v>550</v>
      </c>
      <c r="I3" s="1832"/>
    </row>
    <row r="4" spans="1:9" s="788" customFormat="1" ht="13.5" customHeight="1" thickTop="1">
      <c r="A4" s="787"/>
      <c r="B4" s="686">
        <v>2013</v>
      </c>
      <c r="C4" s="687">
        <v>2014</v>
      </c>
      <c r="D4" s="688">
        <v>2014</v>
      </c>
      <c r="E4" s="688">
        <v>2015</v>
      </c>
      <c r="F4" s="1836" t="s">
        <v>580</v>
      </c>
      <c r="G4" s="1837"/>
      <c r="H4" s="1837"/>
      <c r="I4" s="1838"/>
    </row>
    <row r="5" spans="1:9" s="788" customFormat="1" ht="14.25" customHeight="1">
      <c r="A5" s="692" t="s">
        <v>621</v>
      </c>
      <c r="B5" s="690" t="s">
        <v>582</v>
      </c>
      <c r="C5" s="690" t="s">
        <v>583</v>
      </c>
      <c r="D5" s="691" t="s">
        <v>584</v>
      </c>
      <c r="E5" s="691" t="s">
        <v>1534</v>
      </c>
      <c r="F5" s="1839" t="s">
        <v>64</v>
      </c>
      <c r="G5" s="1840"/>
      <c r="H5" s="1839" t="s">
        <v>65</v>
      </c>
      <c r="I5" s="1841"/>
    </row>
    <row r="6" spans="1:9" s="788" customFormat="1" ht="12.75">
      <c r="A6" s="789"/>
      <c r="B6" s="790"/>
      <c r="C6" s="791"/>
      <c r="D6" s="790"/>
      <c r="E6" s="790"/>
      <c r="F6" s="792" t="s">
        <v>487</v>
      </c>
      <c r="G6" s="792" t="s">
        <v>585</v>
      </c>
      <c r="H6" s="792" t="s">
        <v>487</v>
      </c>
      <c r="I6" s="793" t="s">
        <v>585</v>
      </c>
    </row>
    <row r="7" spans="1:9" s="788" customFormat="1" ht="12.75">
      <c r="A7" s="794" t="s">
        <v>881</v>
      </c>
      <c r="B7" s="795">
        <v>11074.042600198094</v>
      </c>
      <c r="C7" s="795">
        <v>10480.360207590002</v>
      </c>
      <c r="D7" s="795">
        <v>10398.222919500002</v>
      </c>
      <c r="E7" s="795">
        <v>10242.38592684</v>
      </c>
      <c r="F7" s="795">
        <v>-593.6823926080924</v>
      </c>
      <c r="G7" s="795">
        <v>-5.3610268087416655</v>
      </c>
      <c r="H7" s="795">
        <v>-155.83699266000258</v>
      </c>
      <c r="I7" s="796">
        <v>-1.4986887073536215</v>
      </c>
    </row>
    <row r="8" spans="1:9" s="788" customFormat="1" ht="12.75">
      <c r="A8" s="764" t="s">
        <v>882</v>
      </c>
      <c r="B8" s="797">
        <v>10843.322600198095</v>
      </c>
      <c r="C8" s="797">
        <v>10122.24612223</v>
      </c>
      <c r="D8" s="797">
        <v>10047.264570730002</v>
      </c>
      <c r="E8" s="797">
        <v>10030.14197547</v>
      </c>
      <c r="F8" s="797">
        <v>-721.076477968094</v>
      </c>
      <c r="G8" s="797">
        <v>-6.649958730868348</v>
      </c>
      <c r="H8" s="797">
        <v>-17.122595260001617</v>
      </c>
      <c r="I8" s="798">
        <v>-0.17042046757565918</v>
      </c>
    </row>
    <row r="9" spans="1:12" ht="12.75">
      <c r="A9" s="764" t="s">
        <v>883</v>
      </c>
      <c r="B9" s="797">
        <v>452.35230931999996</v>
      </c>
      <c r="C9" s="797">
        <v>568.57037422</v>
      </c>
      <c r="D9" s="797">
        <v>530.91652659</v>
      </c>
      <c r="E9" s="797">
        <v>503.1959151</v>
      </c>
      <c r="F9" s="797">
        <v>116.2180649</v>
      </c>
      <c r="G9" s="797">
        <v>25.69193579993107</v>
      </c>
      <c r="H9" s="797">
        <v>-27.72061149000001</v>
      </c>
      <c r="I9" s="798">
        <v>-5.22127492772649</v>
      </c>
      <c r="K9" s="788"/>
      <c r="L9" s="788"/>
    </row>
    <row r="10" spans="1:12" ht="12.75">
      <c r="A10" s="764" t="s">
        <v>884</v>
      </c>
      <c r="B10" s="797">
        <v>6640.137821530001</v>
      </c>
      <c r="C10" s="797">
        <v>7034.27442281</v>
      </c>
      <c r="D10" s="797">
        <v>6977.46813351</v>
      </c>
      <c r="E10" s="797">
        <v>6841.18645562</v>
      </c>
      <c r="F10" s="797">
        <v>394.136601279999</v>
      </c>
      <c r="G10" s="797">
        <v>5.935668985695589</v>
      </c>
      <c r="H10" s="797">
        <v>-136.28167789000054</v>
      </c>
      <c r="I10" s="798">
        <v>-1.9531680443726274</v>
      </c>
      <c r="K10" s="788"/>
      <c r="L10" s="788"/>
    </row>
    <row r="11" spans="1:12" ht="12.75">
      <c r="A11" s="764" t="s">
        <v>885</v>
      </c>
      <c r="B11" s="797">
        <v>875.74548923</v>
      </c>
      <c r="C11" s="797">
        <v>843.77853172</v>
      </c>
      <c r="D11" s="797">
        <v>848.7388204099999</v>
      </c>
      <c r="E11" s="797">
        <v>1160.4310726199997</v>
      </c>
      <c r="F11" s="797">
        <v>-31.96695750999993</v>
      </c>
      <c r="G11" s="797">
        <v>-3.6502565988786198</v>
      </c>
      <c r="H11" s="797">
        <v>311.69225220999977</v>
      </c>
      <c r="I11" s="798">
        <v>36.72416586994698</v>
      </c>
      <c r="K11" s="788"/>
      <c r="L11" s="788"/>
    </row>
    <row r="12" spans="1:12" ht="12.75">
      <c r="A12" s="764" t="s">
        <v>886</v>
      </c>
      <c r="B12" s="797">
        <v>2875.0869801180925</v>
      </c>
      <c r="C12" s="797">
        <v>1675.62279348</v>
      </c>
      <c r="D12" s="797">
        <v>1690.14109022</v>
      </c>
      <c r="E12" s="797">
        <v>1525.32853213</v>
      </c>
      <c r="F12" s="797">
        <v>-1199.4641866380925</v>
      </c>
      <c r="G12" s="797">
        <v>-41.71923127657256</v>
      </c>
      <c r="H12" s="797">
        <v>-164.81255809000004</v>
      </c>
      <c r="I12" s="798">
        <v>-9.751408272580777</v>
      </c>
      <c r="K12" s="788"/>
      <c r="L12" s="788"/>
    </row>
    <row r="13" spans="1:12" ht="12.75">
      <c r="A13" s="764" t="s">
        <v>887</v>
      </c>
      <c r="B13" s="797">
        <v>1197.1031866380924</v>
      </c>
      <c r="C13" s="797">
        <v>0</v>
      </c>
      <c r="D13" s="797">
        <v>0</v>
      </c>
      <c r="E13" s="797">
        <v>0</v>
      </c>
      <c r="F13" s="797">
        <v>-1197.1031866380924</v>
      </c>
      <c r="G13" s="797"/>
      <c r="H13" s="797">
        <v>0</v>
      </c>
      <c r="I13" s="798"/>
      <c r="K13" s="788"/>
      <c r="L13" s="788"/>
    </row>
    <row r="14" spans="1:12" ht="12.75">
      <c r="A14" s="764" t="s">
        <v>888</v>
      </c>
      <c r="B14" s="797">
        <v>1677.98379348</v>
      </c>
      <c r="C14" s="797">
        <v>1675.62279348</v>
      </c>
      <c r="D14" s="797">
        <v>1690.14109022</v>
      </c>
      <c r="E14" s="797">
        <v>1525.32853213</v>
      </c>
      <c r="F14" s="797">
        <v>-2.3610000000001037</v>
      </c>
      <c r="G14" s="797">
        <v>-0.1407045770748229</v>
      </c>
      <c r="H14" s="797">
        <v>-164.81255809000004</v>
      </c>
      <c r="I14" s="798">
        <v>-9.751408272580777</v>
      </c>
      <c r="K14" s="788"/>
      <c r="L14" s="788"/>
    </row>
    <row r="15" spans="1:9" s="788" customFormat="1" ht="12.75">
      <c r="A15" s="764" t="s">
        <v>889</v>
      </c>
      <c r="B15" s="797">
        <v>230.72</v>
      </c>
      <c r="C15" s="797">
        <v>358.11408536000005</v>
      </c>
      <c r="D15" s="797">
        <v>350.95834877000004</v>
      </c>
      <c r="E15" s="797">
        <v>212.24395137000005</v>
      </c>
      <c r="F15" s="797">
        <v>127.39408536000005</v>
      </c>
      <c r="G15" s="797">
        <v>55.21588304438282</v>
      </c>
      <c r="H15" s="797">
        <v>-138.7143974</v>
      </c>
      <c r="I15" s="798">
        <v>-39.52446148842188</v>
      </c>
    </row>
    <row r="16" spans="1:12" ht="12.75">
      <c r="A16" s="794" t="s">
        <v>890</v>
      </c>
      <c r="B16" s="795">
        <v>1083.5204343599999</v>
      </c>
      <c r="C16" s="795">
        <v>1165.98139895</v>
      </c>
      <c r="D16" s="795">
        <v>998.8926769799999</v>
      </c>
      <c r="E16" s="795">
        <v>979.23682821</v>
      </c>
      <c r="F16" s="795">
        <v>82.46096459000023</v>
      </c>
      <c r="G16" s="795">
        <v>7.61046695337197</v>
      </c>
      <c r="H16" s="795">
        <v>-19.65584876999992</v>
      </c>
      <c r="I16" s="796">
        <v>-1.967763827183756</v>
      </c>
      <c r="K16" s="788"/>
      <c r="L16" s="788"/>
    </row>
    <row r="17" spans="1:12" ht="12.75">
      <c r="A17" s="764" t="s">
        <v>882</v>
      </c>
      <c r="B17" s="797">
        <v>1075.47043436</v>
      </c>
      <c r="C17" s="797">
        <v>1155.27139895</v>
      </c>
      <c r="D17" s="797">
        <v>996.6286769799999</v>
      </c>
      <c r="E17" s="797">
        <v>978.9302863</v>
      </c>
      <c r="F17" s="797">
        <v>79.80096459000015</v>
      </c>
      <c r="G17" s="797">
        <v>7.420098409073309</v>
      </c>
      <c r="H17" s="797">
        <v>-17.698390679999875</v>
      </c>
      <c r="I17" s="798">
        <v>-1.7758259509077965</v>
      </c>
      <c r="K17" s="788"/>
      <c r="L17" s="788"/>
    </row>
    <row r="18" spans="1:12" ht="12.75">
      <c r="A18" s="764" t="s">
        <v>889</v>
      </c>
      <c r="B18" s="797">
        <v>8.05</v>
      </c>
      <c r="C18" s="797">
        <v>10.71</v>
      </c>
      <c r="D18" s="797">
        <v>2.264</v>
      </c>
      <c r="E18" s="797">
        <v>0.30654191</v>
      </c>
      <c r="F18" s="797">
        <v>2.66</v>
      </c>
      <c r="G18" s="797">
        <v>33.04347826086956</v>
      </c>
      <c r="H18" s="797">
        <v>-1.9574580899999998</v>
      </c>
      <c r="I18" s="798">
        <v>-86.46016298586574</v>
      </c>
      <c r="K18" s="788"/>
      <c r="L18" s="788"/>
    </row>
    <row r="19" spans="1:12" ht="12.75">
      <c r="A19" s="794" t="s">
        <v>891</v>
      </c>
      <c r="B19" s="795">
        <v>12157.563034558094</v>
      </c>
      <c r="C19" s="795">
        <v>11646.341606540002</v>
      </c>
      <c r="D19" s="795">
        <v>11397.115596480002</v>
      </c>
      <c r="E19" s="795">
        <v>11221.622755049999</v>
      </c>
      <c r="F19" s="795">
        <v>-511.2214280180924</v>
      </c>
      <c r="G19" s="795">
        <v>-4.204966295999751</v>
      </c>
      <c r="H19" s="795">
        <v>-175.49284143000295</v>
      </c>
      <c r="I19" s="796">
        <v>-1.539800486749506</v>
      </c>
      <c r="K19" s="788"/>
      <c r="L19" s="788"/>
    </row>
    <row r="20" spans="1:12" ht="12.75">
      <c r="A20" s="764" t="s">
        <v>882</v>
      </c>
      <c r="B20" s="797">
        <v>11918.793034558095</v>
      </c>
      <c r="C20" s="797">
        <v>11277.517521180001</v>
      </c>
      <c r="D20" s="797">
        <v>11043.893247710002</v>
      </c>
      <c r="E20" s="797">
        <v>11009.07226177</v>
      </c>
      <c r="F20" s="797">
        <v>-641.2755133780938</v>
      </c>
      <c r="G20" s="797">
        <v>-5.380372924663927</v>
      </c>
      <c r="H20" s="797">
        <v>-34.820985940003084</v>
      </c>
      <c r="I20" s="798">
        <v>-0.3152962923398717</v>
      </c>
      <c r="K20" s="788"/>
      <c r="L20" s="788"/>
    </row>
    <row r="21" spans="1:10" s="788" customFormat="1" ht="13.5" thickBot="1">
      <c r="A21" s="799" t="s">
        <v>889</v>
      </c>
      <c r="B21" s="800">
        <v>238.77</v>
      </c>
      <c r="C21" s="800">
        <v>368.82408536</v>
      </c>
      <c r="D21" s="800">
        <v>353.22234877000005</v>
      </c>
      <c r="E21" s="800">
        <v>212.55049328000004</v>
      </c>
      <c r="F21" s="800">
        <v>130.05408536000002</v>
      </c>
      <c r="G21" s="800">
        <v>54.468352540101364</v>
      </c>
      <c r="H21" s="800">
        <v>-140.67185549</v>
      </c>
      <c r="I21" s="801">
        <v>-39.82529870486711</v>
      </c>
      <c r="J21" s="702"/>
    </row>
    <row r="22" spans="1:11" ht="13.5" thickTop="1">
      <c r="A22" s="771" t="s">
        <v>697</v>
      </c>
      <c r="D22" s="786"/>
      <c r="K22" s="788"/>
    </row>
    <row r="23" spans="3:5" ht="12.75">
      <c r="C23" s="702"/>
      <c r="D23" s="786"/>
      <c r="E23" s="786"/>
    </row>
    <row r="24" ht="12.75">
      <c r="C24" s="702"/>
    </row>
    <row r="25" ht="12.75">
      <c r="C25" s="702"/>
    </row>
    <row r="26" ht="12.75">
      <c r="C26" s="702"/>
    </row>
  </sheetData>
  <sheetProtection/>
  <mergeCells count="6">
    <mergeCell ref="A1:I1"/>
    <mergeCell ref="A2:I2"/>
    <mergeCell ref="H3:I3"/>
    <mergeCell ref="F4:I4"/>
    <mergeCell ref="F5:G5"/>
    <mergeCell ref="H5:I5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2"/>
  <sheetViews>
    <sheetView zoomScalePageLayoutView="0" workbookViewId="0" topLeftCell="A1">
      <pane xSplit="2" ySplit="6" topLeftCell="I7" activePane="bottomRight" state="frozen"/>
      <selection pane="topLeft" activeCell="AD95" sqref="AD95"/>
      <selection pane="topRight" activeCell="AD95" sqref="AD95"/>
      <selection pane="bottomLeft" activeCell="AD95" sqref="AD95"/>
      <selection pane="bottomRight" activeCell="J33" sqref="J33"/>
    </sheetView>
  </sheetViews>
  <sheetFormatPr defaultColWidth="9.140625" defaultRowHeight="12.75"/>
  <cols>
    <col min="1" max="1" width="9.140625" style="803" customWidth="1"/>
    <col min="2" max="2" width="10.00390625" style="803" customWidth="1"/>
    <col min="3" max="3" width="9.00390625" style="803" customWidth="1"/>
    <col min="4" max="4" width="10.57421875" style="803" customWidth="1"/>
    <col min="5" max="5" width="9.28125" style="803" customWidth="1"/>
    <col min="6" max="6" width="9.7109375" style="803" customWidth="1"/>
    <col min="7" max="10" width="10.28125" style="803" customWidth="1"/>
    <col min="11" max="11" width="10.7109375" style="803" customWidth="1"/>
    <col min="12" max="12" width="9.28125" style="803" customWidth="1"/>
    <col min="13" max="14" width="9.140625" style="803" customWidth="1"/>
    <col min="15" max="15" width="9.8515625" style="803" customWidth="1"/>
    <col min="16" max="16" width="10.00390625" style="803" customWidth="1"/>
    <col min="17" max="16384" width="9.140625" style="803" customWidth="1"/>
  </cols>
  <sheetData>
    <row r="1" spans="2:18" ht="12.75">
      <c r="B1" s="1854" t="s">
        <v>892</v>
      </c>
      <c r="C1" s="1854"/>
      <c r="D1" s="1854"/>
      <c r="E1" s="1854"/>
      <c r="F1" s="1854"/>
      <c r="G1" s="1854"/>
      <c r="H1" s="1854"/>
      <c r="I1" s="1854"/>
      <c r="J1" s="1854"/>
      <c r="K1" s="1854"/>
      <c r="L1" s="1854"/>
      <c r="M1" s="1854"/>
      <c r="N1" s="1854"/>
      <c r="O1" s="1854"/>
      <c r="P1" s="1854"/>
      <c r="Q1" s="1854"/>
      <c r="R1" s="1854"/>
    </row>
    <row r="2" spans="2:18" ht="15.75" customHeight="1">
      <c r="B2" s="1855" t="s">
        <v>13</v>
      </c>
      <c r="C2" s="1855"/>
      <c r="D2" s="1855"/>
      <c r="E2" s="1855"/>
      <c r="F2" s="1855"/>
      <c r="G2" s="1855"/>
      <c r="H2" s="1855"/>
      <c r="I2" s="1855"/>
      <c r="J2" s="1855"/>
      <c r="K2" s="1855"/>
      <c r="L2" s="1855"/>
      <c r="M2" s="1855"/>
      <c r="N2" s="1855"/>
      <c r="O2" s="1855"/>
      <c r="P2" s="1855"/>
      <c r="Q2" s="1855"/>
      <c r="R2" s="1855"/>
    </row>
    <row r="3" spans="2:18" ht="13.5" thickBot="1">
      <c r="B3" s="11"/>
      <c r="D3" s="11"/>
      <c r="O3" s="1856" t="s">
        <v>550</v>
      </c>
      <c r="P3" s="1856"/>
      <c r="Q3" s="1856"/>
      <c r="R3" s="1856"/>
    </row>
    <row r="4" spans="2:18" ht="18.75" customHeight="1" thickTop="1">
      <c r="B4" s="804"/>
      <c r="C4" s="1857" t="s">
        <v>893</v>
      </c>
      <c r="D4" s="1857"/>
      <c r="E4" s="1857"/>
      <c r="F4" s="1857"/>
      <c r="G4" s="1857"/>
      <c r="H4" s="1857"/>
      <c r="I4" s="1857"/>
      <c r="J4" s="1858"/>
      <c r="K4" s="1859" t="s">
        <v>894</v>
      </c>
      <c r="L4" s="1857"/>
      <c r="M4" s="1857"/>
      <c r="N4" s="1857"/>
      <c r="O4" s="1857"/>
      <c r="P4" s="1857"/>
      <c r="Q4" s="1857"/>
      <c r="R4" s="1858"/>
    </row>
    <row r="5" spans="2:18" ht="17.25" customHeight="1">
      <c r="B5" s="1851" t="s">
        <v>895</v>
      </c>
      <c r="C5" s="1844" t="s">
        <v>896</v>
      </c>
      <c r="D5" s="1845"/>
      <c r="E5" s="1853" t="s">
        <v>63</v>
      </c>
      <c r="F5" s="1845"/>
      <c r="G5" s="1853" t="s">
        <v>64</v>
      </c>
      <c r="H5" s="1844"/>
      <c r="I5" s="1849" t="s">
        <v>65</v>
      </c>
      <c r="J5" s="1850"/>
      <c r="K5" s="1844" t="s">
        <v>896</v>
      </c>
      <c r="L5" s="1845"/>
      <c r="M5" s="1846" t="s">
        <v>63</v>
      </c>
      <c r="N5" s="1847"/>
      <c r="O5" s="1848" t="s">
        <v>64</v>
      </c>
      <c r="P5" s="1848"/>
      <c r="Q5" s="1849" t="s">
        <v>65</v>
      </c>
      <c r="R5" s="1850"/>
    </row>
    <row r="6" spans="2:18" ht="38.25">
      <c r="B6" s="1852"/>
      <c r="C6" s="807" t="s">
        <v>487</v>
      </c>
      <c r="D6" s="809" t="s">
        <v>897</v>
      </c>
      <c r="E6" s="810" t="s">
        <v>487</v>
      </c>
      <c r="F6" s="809" t="s">
        <v>897</v>
      </c>
      <c r="G6" s="806" t="s">
        <v>487</v>
      </c>
      <c r="H6" s="811" t="s">
        <v>897</v>
      </c>
      <c r="I6" s="812" t="s">
        <v>487</v>
      </c>
      <c r="J6" s="813" t="s">
        <v>897</v>
      </c>
      <c r="K6" s="807" t="s">
        <v>487</v>
      </c>
      <c r="L6" s="809" t="s">
        <v>897</v>
      </c>
      <c r="M6" s="810" t="s">
        <v>487</v>
      </c>
      <c r="N6" s="809" t="s">
        <v>897</v>
      </c>
      <c r="O6" s="805" t="s">
        <v>487</v>
      </c>
      <c r="P6" s="814" t="s">
        <v>897</v>
      </c>
      <c r="Q6" s="805" t="s">
        <v>487</v>
      </c>
      <c r="R6" s="815" t="s">
        <v>897</v>
      </c>
    </row>
    <row r="7" spans="2:18" ht="15.75" customHeight="1">
      <c r="B7" s="816" t="s">
        <v>396</v>
      </c>
      <c r="C7" s="817">
        <v>0</v>
      </c>
      <c r="D7" s="818">
        <v>0</v>
      </c>
      <c r="E7" s="819">
        <v>0</v>
      </c>
      <c r="F7" s="820">
        <v>0</v>
      </c>
      <c r="G7" s="821">
        <v>0</v>
      </c>
      <c r="H7" s="822">
        <v>0</v>
      </c>
      <c r="I7" s="823">
        <v>0</v>
      </c>
      <c r="J7" s="824">
        <v>0</v>
      </c>
      <c r="K7" s="817">
        <v>0</v>
      </c>
      <c r="L7" s="818">
        <v>0</v>
      </c>
      <c r="M7" s="819">
        <v>0</v>
      </c>
      <c r="N7" s="820">
        <v>0</v>
      </c>
      <c r="O7" s="821">
        <v>0</v>
      </c>
      <c r="P7" s="822">
        <v>0</v>
      </c>
      <c r="Q7" s="822">
        <v>0</v>
      </c>
      <c r="R7" s="825">
        <v>0</v>
      </c>
    </row>
    <row r="8" spans="2:18" ht="15.75" customHeight="1">
      <c r="B8" s="816" t="s">
        <v>397</v>
      </c>
      <c r="C8" s="820">
        <v>0</v>
      </c>
      <c r="D8" s="818">
        <v>0</v>
      </c>
      <c r="E8" s="819">
        <v>3500</v>
      </c>
      <c r="F8" s="820">
        <v>1.0092</v>
      </c>
      <c r="G8" s="821">
        <v>0</v>
      </c>
      <c r="H8" s="822">
        <v>0</v>
      </c>
      <c r="I8" s="823">
        <v>0</v>
      </c>
      <c r="J8" s="824">
        <v>0</v>
      </c>
      <c r="K8" s="820">
        <v>0</v>
      </c>
      <c r="L8" s="818">
        <v>0</v>
      </c>
      <c r="M8" s="819">
        <v>0</v>
      </c>
      <c r="N8" s="820">
        <v>0</v>
      </c>
      <c r="O8" s="821">
        <v>0</v>
      </c>
      <c r="P8" s="822">
        <v>0</v>
      </c>
      <c r="Q8" s="822">
        <v>0</v>
      </c>
      <c r="R8" s="826">
        <v>0</v>
      </c>
    </row>
    <row r="9" spans="2:18" ht="15.75" customHeight="1">
      <c r="B9" s="816" t="s">
        <v>398</v>
      </c>
      <c r="C9" s="827">
        <v>0</v>
      </c>
      <c r="D9" s="818">
        <v>0</v>
      </c>
      <c r="E9" s="819">
        <v>5000</v>
      </c>
      <c r="F9" s="820">
        <v>0.9421</v>
      </c>
      <c r="G9" s="821">
        <v>8500</v>
      </c>
      <c r="H9" s="822">
        <v>0.05</v>
      </c>
      <c r="I9" s="823">
        <v>0</v>
      </c>
      <c r="J9" s="824">
        <v>0</v>
      </c>
      <c r="K9" s="820">
        <v>0</v>
      </c>
      <c r="L9" s="818">
        <v>0</v>
      </c>
      <c r="M9" s="819">
        <v>0</v>
      </c>
      <c r="N9" s="820">
        <v>0</v>
      </c>
      <c r="O9" s="821">
        <v>0</v>
      </c>
      <c r="P9" s="822">
        <v>0</v>
      </c>
      <c r="Q9" s="822">
        <v>0</v>
      </c>
      <c r="R9" s="826">
        <v>0</v>
      </c>
    </row>
    <row r="10" spans="2:18" ht="15.75" customHeight="1">
      <c r="B10" s="816" t="s">
        <v>399</v>
      </c>
      <c r="C10" s="820">
        <v>0</v>
      </c>
      <c r="D10" s="818">
        <v>0</v>
      </c>
      <c r="E10" s="819">
        <v>0</v>
      </c>
      <c r="F10" s="820">
        <v>0</v>
      </c>
      <c r="G10" s="820">
        <v>0</v>
      </c>
      <c r="H10" s="822">
        <v>0</v>
      </c>
      <c r="I10" s="823">
        <v>0</v>
      </c>
      <c r="J10" s="824">
        <v>0</v>
      </c>
      <c r="K10" s="820">
        <v>0</v>
      </c>
      <c r="L10" s="818">
        <v>0</v>
      </c>
      <c r="M10" s="819">
        <v>0</v>
      </c>
      <c r="N10" s="820">
        <v>0</v>
      </c>
      <c r="O10" s="820">
        <v>0</v>
      </c>
      <c r="P10" s="822">
        <v>0</v>
      </c>
      <c r="Q10" s="822">
        <v>0</v>
      </c>
      <c r="R10" s="826">
        <v>0</v>
      </c>
    </row>
    <row r="11" spans="2:18" ht="15.75" customHeight="1">
      <c r="B11" s="816" t="s">
        <v>400</v>
      </c>
      <c r="C11" s="820">
        <v>5400</v>
      </c>
      <c r="D11" s="818">
        <v>3.5852</v>
      </c>
      <c r="E11" s="823">
        <v>0</v>
      </c>
      <c r="F11" s="820">
        <v>0</v>
      </c>
      <c r="G11" s="822">
        <v>0</v>
      </c>
      <c r="H11" s="822">
        <v>0</v>
      </c>
      <c r="I11" s="823">
        <v>0</v>
      </c>
      <c r="J11" s="824">
        <v>0</v>
      </c>
      <c r="K11" s="820">
        <v>0</v>
      </c>
      <c r="L11" s="818">
        <v>0</v>
      </c>
      <c r="M11" s="819">
        <v>0</v>
      </c>
      <c r="N11" s="820">
        <v>0</v>
      </c>
      <c r="O11" s="822">
        <v>0</v>
      </c>
      <c r="P11" s="822">
        <v>0</v>
      </c>
      <c r="Q11" s="822">
        <v>0</v>
      </c>
      <c r="R11" s="826">
        <v>0</v>
      </c>
    </row>
    <row r="12" spans="2:18" ht="15.75" customHeight="1">
      <c r="B12" s="816" t="s">
        <v>401</v>
      </c>
      <c r="C12" s="820">
        <v>3000</v>
      </c>
      <c r="D12" s="818">
        <v>2.98</v>
      </c>
      <c r="E12" s="823">
        <v>0</v>
      </c>
      <c r="F12" s="820">
        <v>0</v>
      </c>
      <c r="G12" s="822">
        <v>0</v>
      </c>
      <c r="H12" s="822">
        <v>0</v>
      </c>
      <c r="I12" s="823">
        <v>0</v>
      </c>
      <c r="J12" s="824">
        <v>0</v>
      </c>
      <c r="K12" s="820">
        <v>0</v>
      </c>
      <c r="L12" s="818">
        <v>0</v>
      </c>
      <c r="M12" s="819">
        <v>0</v>
      </c>
      <c r="N12" s="820">
        <v>0</v>
      </c>
      <c r="O12" s="822">
        <v>0</v>
      </c>
      <c r="P12" s="822">
        <v>0</v>
      </c>
      <c r="Q12" s="822">
        <v>0</v>
      </c>
      <c r="R12" s="826">
        <v>0</v>
      </c>
    </row>
    <row r="13" spans="2:18" ht="15.75" customHeight="1">
      <c r="B13" s="816" t="s">
        <v>402</v>
      </c>
      <c r="C13" s="820">
        <v>0</v>
      </c>
      <c r="D13" s="818">
        <v>0</v>
      </c>
      <c r="E13" s="823">
        <v>0</v>
      </c>
      <c r="F13" s="820">
        <v>0</v>
      </c>
      <c r="G13" s="822">
        <v>0</v>
      </c>
      <c r="H13" s="822">
        <v>0</v>
      </c>
      <c r="I13" s="823"/>
      <c r="J13" s="824"/>
      <c r="K13" s="820">
        <v>0</v>
      </c>
      <c r="L13" s="818">
        <v>0</v>
      </c>
      <c r="M13" s="823">
        <v>0</v>
      </c>
      <c r="N13" s="820">
        <v>0</v>
      </c>
      <c r="O13" s="822">
        <v>0</v>
      </c>
      <c r="P13" s="822">
        <v>0</v>
      </c>
      <c r="Q13" s="822">
        <v>0</v>
      </c>
      <c r="R13" s="826">
        <v>0</v>
      </c>
    </row>
    <row r="14" spans="2:18" ht="15.75" customHeight="1">
      <c r="B14" s="816" t="s">
        <v>403</v>
      </c>
      <c r="C14" s="820">
        <v>0</v>
      </c>
      <c r="D14" s="818">
        <v>0</v>
      </c>
      <c r="E14" s="823">
        <v>0</v>
      </c>
      <c r="F14" s="820">
        <v>0</v>
      </c>
      <c r="G14" s="822">
        <v>0</v>
      </c>
      <c r="H14" s="822">
        <v>0</v>
      </c>
      <c r="I14" s="823"/>
      <c r="J14" s="824"/>
      <c r="K14" s="820">
        <v>0</v>
      </c>
      <c r="L14" s="818">
        <v>0</v>
      </c>
      <c r="M14" s="823">
        <v>0</v>
      </c>
      <c r="N14" s="820">
        <v>0</v>
      </c>
      <c r="O14" s="828">
        <v>0</v>
      </c>
      <c r="P14" s="822">
        <v>0</v>
      </c>
      <c r="Q14" s="822"/>
      <c r="R14" s="826"/>
    </row>
    <row r="15" spans="2:18" ht="15.75" customHeight="1">
      <c r="B15" s="816" t="s">
        <v>404</v>
      </c>
      <c r="C15" s="827">
        <v>0</v>
      </c>
      <c r="D15" s="818">
        <v>0</v>
      </c>
      <c r="E15" s="823">
        <v>0</v>
      </c>
      <c r="F15" s="820">
        <v>0</v>
      </c>
      <c r="G15" s="822">
        <v>0</v>
      </c>
      <c r="H15" s="822">
        <v>0</v>
      </c>
      <c r="I15" s="823"/>
      <c r="J15" s="824"/>
      <c r="K15" s="827">
        <v>0</v>
      </c>
      <c r="L15" s="818">
        <v>0</v>
      </c>
      <c r="M15" s="823">
        <v>0</v>
      </c>
      <c r="N15" s="820">
        <v>0</v>
      </c>
      <c r="O15" s="822">
        <v>0</v>
      </c>
      <c r="P15" s="822">
        <v>0</v>
      </c>
      <c r="Q15" s="822"/>
      <c r="R15" s="826"/>
    </row>
    <row r="16" spans="2:18" ht="15.75" customHeight="1">
      <c r="B16" s="816" t="s">
        <v>405</v>
      </c>
      <c r="C16" s="827">
        <v>0</v>
      </c>
      <c r="D16" s="818">
        <v>0</v>
      </c>
      <c r="E16" s="819">
        <v>0</v>
      </c>
      <c r="F16" s="820">
        <v>0</v>
      </c>
      <c r="G16" s="821">
        <v>0</v>
      </c>
      <c r="H16" s="822">
        <v>0</v>
      </c>
      <c r="I16" s="823"/>
      <c r="J16" s="824"/>
      <c r="K16" s="827">
        <v>0</v>
      </c>
      <c r="L16" s="818">
        <v>0</v>
      </c>
      <c r="M16" s="819">
        <v>0</v>
      </c>
      <c r="N16" s="820">
        <v>0</v>
      </c>
      <c r="O16" s="821">
        <v>0</v>
      </c>
      <c r="P16" s="822">
        <v>0</v>
      </c>
      <c r="Q16" s="822"/>
      <c r="R16" s="826"/>
    </row>
    <row r="17" spans="2:18" ht="15.75" customHeight="1">
      <c r="B17" s="816" t="s">
        <v>406</v>
      </c>
      <c r="C17" s="827">
        <v>0</v>
      </c>
      <c r="D17" s="818">
        <v>0</v>
      </c>
      <c r="E17" s="819">
        <v>0</v>
      </c>
      <c r="F17" s="820">
        <v>0</v>
      </c>
      <c r="G17" s="821">
        <v>0</v>
      </c>
      <c r="H17" s="822">
        <v>0</v>
      </c>
      <c r="I17" s="823"/>
      <c r="J17" s="824"/>
      <c r="K17" s="827">
        <v>0</v>
      </c>
      <c r="L17" s="818">
        <v>0</v>
      </c>
      <c r="M17" s="819">
        <v>0</v>
      </c>
      <c r="N17" s="820">
        <v>0</v>
      </c>
      <c r="O17" s="821">
        <v>0</v>
      </c>
      <c r="P17" s="822">
        <v>0</v>
      </c>
      <c r="Q17" s="829"/>
      <c r="R17" s="830"/>
    </row>
    <row r="18" spans="2:18" ht="15.75" customHeight="1">
      <c r="B18" s="831" t="s">
        <v>407</v>
      </c>
      <c r="C18" s="832">
        <v>0</v>
      </c>
      <c r="D18" s="833">
        <v>0</v>
      </c>
      <c r="E18" s="819">
        <v>0</v>
      </c>
      <c r="F18" s="820">
        <v>0</v>
      </c>
      <c r="G18" s="834">
        <v>0</v>
      </c>
      <c r="H18" s="828">
        <v>0</v>
      </c>
      <c r="I18" s="823"/>
      <c r="J18" s="824"/>
      <c r="K18" s="832">
        <v>0</v>
      </c>
      <c r="L18" s="833">
        <v>0</v>
      </c>
      <c r="M18" s="819">
        <v>0</v>
      </c>
      <c r="N18" s="820">
        <v>0</v>
      </c>
      <c r="O18" s="835">
        <v>0</v>
      </c>
      <c r="P18" s="822">
        <v>0</v>
      </c>
      <c r="Q18" s="829"/>
      <c r="R18" s="830"/>
    </row>
    <row r="19" spans="2:18" ht="15.75" customHeight="1" thickBot="1">
      <c r="B19" s="836" t="s">
        <v>718</v>
      </c>
      <c r="C19" s="837">
        <v>8400</v>
      </c>
      <c r="D19" s="838">
        <v>3.28</v>
      </c>
      <c r="E19" s="839">
        <v>8500</v>
      </c>
      <c r="F19" s="840">
        <v>0.97</v>
      </c>
      <c r="G19" s="841">
        <v>8500</v>
      </c>
      <c r="H19" s="842">
        <v>0.05</v>
      </c>
      <c r="I19" s="838">
        <v>0</v>
      </c>
      <c r="J19" s="843"/>
      <c r="K19" s="837">
        <v>0</v>
      </c>
      <c r="L19" s="838">
        <v>0</v>
      </c>
      <c r="M19" s="839">
        <v>0</v>
      </c>
      <c r="N19" s="840">
        <v>0</v>
      </c>
      <c r="O19" s="841">
        <v>0</v>
      </c>
      <c r="P19" s="842">
        <v>0</v>
      </c>
      <c r="Q19" s="841">
        <v>0</v>
      </c>
      <c r="R19" s="843"/>
    </row>
    <row r="20" ht="13.5" thickTop="1">
      <c r="B20" s="358" t="s">
        <v>898</v>
      </c>
    </row>
    <row r="21" ht="12.75">
      <c r="B21" s="358"/>
    </row>
    <row r="22" ht="12.75">
      <c r="B22" s="358"/>
    </row>
  </sheetData>
  <sheetProtection/>
  <mergeCells count="14">
    <mergeCell ref="B1:R1"/>
    <mergeCell ref="B2:R2"/>
    <mergeCell ref="O3:R3"/>
    <mergeCell ref="C4:J4"/>
    <mergeCell ref="K4:R4"/>
    <mergeCell ref="K5:L5"/>
    <mergeCell ref="M5:N5"/>
    <mergeCell ref="O5:P5"/>
    <mergeCell ref="Q5:R5"/>
    <mergeCell ref="B5:B6"/>
    <mergeCell ref="C5:D5"/>
    <mergeCell ref="E5:F5"/>
    <mergeCell ref="G5:H5"/>
    <mergeCell ref="I5:J5"/>
  </mergeCells>
  <printOptions/>
  <pageMargins left="0.7" right="0.7" top="0.75" bottom="0.75" header="0.3" footer="0.3"/>
  <pageSetup fitToHeight="1" fitToWidth="1" horizontalDpi="600" verticalDpi="600" orientation="portrait" paperSize="9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zoomScalePageLayoutView="0" workbookViewId="0" topLeftCell="A1">
      <pane xSplit="1" ySplit="6" topLeftCell="B7" activePane="bottomRight" state="frozen"/>
      <selection pane="topLeft" activeCell="AD95" sqref="AD95"/>
      <selection pane="topRight" activeCell="AD95" sqref="AD95"/>
      <selection pane="bottomLeft" activeCell="AD95" sqref="AD95"/>
      <selection pane="bottomRight" activeCell="H31" sqref="H31"/>
    </sheetView>
  </sheetViews>
  <sheetFormatPr defaultColWidth="9.140625" defaultRowHeight="12.75"/>
  <cols>
    <col min="1" max="1" width="12.421875" style="11" customWidth="1"/>
    <col min="2" max="2" width="9.57421875" style="11" customWidth="1"/>
    <col min="3" max="3" width="9.8515625" style="11" customWidth="1"/>
    <col min="4" max="4" width="10.28125" style="11" customWidth="1"/>
    <col min="5" max="5" width="9.57421875" style="11" customWidth="1"/>
    <col min="6" max="6" width="9.7109375" style="11" customWidth="1"/>
    <col min="7" max="9" width="10.28125" style="11" customWidth="1"/>
    <col min="10" max="10" width="10.7109375" style="11" customWidth="1"/>
    <col min="11" max="11" width="10.140625" style="11" customWidth="1"/>
    <col min="12" max="12" width="10.28125" style="11" customWidth="1"/>
    <col min="13" max="13" width="10.421875" style="11" customWidth="1"/>
    <col min="14" max="15" width="10.140625" style="11" customWidth="1"/>
    <col min="16" max="16" width="10.00390625" style="11" bestFit="1" customWidth="1"/>
    <col min="17" max="16384" width="9.140625" style="11" customWidth="1"/>
  </cols>
  <sheetData>
    <row r="1" spans="1:17" ht="12.75">
      <c r="A1" s="1854" t="s">
        <v>899</v>
      </c>
      <c r="B1" s="1854"/>
      <c r="C1" s="1854"/>
      <c r="D1" s="1854"/>
      <c r="E1" s="1854"/>
      <c r="F1" s="1854"/>
      <c r="G1" s="1854"/>
      <c r="H1" s="1854"/>
      <c r="I1" s="1854"/>
      <c r="J1" s="1854"/>
      <c r="K1" s="1854"/>
      <c r="L1" s="1854"/>
      <c r="M1" s="1854"/>
      <c r="N1" s="1854"/>
      <c r="O1" s="1854"/>
      <c r="P1" s="1854"/>
      <c r="Q1" s="1854"/>
    </row>
    <row r="2" spans="1:17" ht="15.75">
      <c r="A2" s="1855" t="s">
        <v>14</v>
      </c>
      <c r="B2" s="1855"/>
      <c r="C2" s="1855"/>
      <c r="D2" s="1855"/>
      <c r="E2" s="1855"/>
      <c r="F2" s="1855"/>
      <c r="G2" s="1855"/>
      <c r="H2" s="1855"/>
      <c r="I2" s="1855"/>
      <c r="J2" s="1855"/>
      <c r="K2" s="1855"/>
      <c r="L2" s="1855"/>
      <c r="M2" s="1855"/>
      <c r="N2" s="1855"/>
      <c r="O2" s="1855"/>
      <c r="P2" s="1855"/>
      <c r="Q2" s="1855"/>
    </row>
    <row r="3" spans="1:17" ht="16.5" customHeight="1" thickBot="1">
      <c r="A3" s="1856" t="s">
        <v>550</v>
      </c>
      <c r="B3" s="1856"/>
      <c r="C3" s="1856"/>
      <c r="D3" s="1856"/>
      <c r="E3" s="1856"/>
      <c r="F3" s="1856"/>
      <c r="G3" s="1856"/>
      <c r="H3" s="1856"/>
      <c r="I3" s="1856"/>
      <c r="J3" s="1856"/>
      <c r="K3" s="1856"/>
      <c r="L3" s="1856"/>
      <c r="M3" s="1856"/>
      <c r="N3" s="1856"/>
      <c r="O3" s="1856"/>
      <c r="P3" s="1856"/>
      <c r="Q3" s="1856"/>
    </row>
    <row r="4" spans="1:17" ht="19.5" customHeight="1" thickTop="1">
      <c r="A4" s="804"/>
      <c r="B4" s="1857" t="s">
        <v>900</v>
      </c>
      <c r="C4" s="1857"/>
      <c r="D4" s="1857"/>
      <c r="E4" s="1857"/>
      <c r="F4" s="1857"/>
      <c r="G4" s="1857"/>
      <c r="H4" s="1857"/>
      <c r="I4" s="1858"/>
      <c r="J4" s="1860" t="s">
        <v>901</v>
      </c>
      <c r="K4" s="1861"/>
      <c r="L4" s="1861"/>
      <c r="M4" s="1861"/>
      <c r="N4" s="1861"/>
      <c r="O4" s="1861"/>
      <c r="P4" s="1861"/>
      <c r="Q4" s="1862"/>
    </row>
    <row r="5" spans="1:17" s="803" customFormat="1" ht="19.5" customHeight="1">
      <c r="A5" s="1851" t="s">
        <v>895</v>
      </c>
      <c r="B5" s="1848" t="s">
        <v>896</v>
      </c>
      <c r="C5" s="1847"/>
      <c r="D5" s="1846" t="s">
        <v>63</v>
      </c>
      <c r="E5" s="1847"/>
      <c r="F5" s="1846" t="s">
        <v>64</v>
      </c>
      <c r="G5" s="1848"/>
      <c r="H5" s="1849" t="s">
        <v>65</v>
      </c>
      <c r="I5" s="1850"/>
      <c r="J5" s="1848" t="s">
        <v>896</v>
      </c>
      <c r="K5" s="1847"/>
      <c r="L5" s="1846" t="s">
        <v>63</v>
      </c>
      <c r="M5" s="1847"/>
      <c r="N5" s="1846" t="s">
        <v>64</v>
      </c>
      <c r="O5" s="1848"/>
      <c r="P5" s="1849" t="s">
        <v>65</v>
      </c>
      <c r="Q5" s="1850"/>
    </row>
    <row r="6" spans="1:17" s="803" customFormat="1" ht="24" customHeight="1">
      <c r="A6" s="1852"/>
      <c r="B6" s="807" t="s">
        <v>487</v>
      </c>
      <c r="C6" s="809" t="s">
        <v>897</v>
      </c>
      <c r="D6" s="810" t="s">
        <v>487</v>
      </c>
      <c r="E6" s="809" t="s">
        <v>897</v>
      </c>
      <c r="F6" s="806" t="s">
        <v>487</v>
      </c>
      <c r="G6" s="811" t="s">
        <v>897</v>
      </c>
      <c r="H6" s="811" t="s">
        <v>487</v>
      </c>
      <c r="I6" s="813" t="s">
        <v>897</v>
      </c>
      <c r="J6" s="807" t="s">
        <v>487</v>
      </c>
      <c r="K6" s="809" t="s">
        <v>897</v>
      </c>
      <c r="L6" s="810" t="s">
        <v>487</v>
      </c>
      <c r="M6" s="809" t="s">
        <v>897</v>
      </c>
      <c r="N6" s="806" t="s">
        <v>487</v>
      </c>
      <c r="O6" s="811" t="s">
        <v>897</v>
      </c>
      <c r="P6" s="806" t="s">
        <v>487</v>
      </c>
      <c r="Q6" s="813" t="s">
        <v>897</v>
      </c>
    </row>
    <row r="7" spans="1:17" ht="15.75" customHeight="1">
      <c r="A7" s="816" t="s">
        <v>396</v>
      </c>
      <c r="B7" s="844">
        <v>727.98</v>
      </c>
      <c r="C7" s="845">
        <v>9.1787</v>
      </c>
      <c r="D7" s="846">
        <v>0</v>
      </c>
      <c r="E7" s="847">
        <v>0</v>
      </c>
      <c r="F7" s="848">
        <v>0</v>
      </c>
      <c r="G7" s="849">
        <v>0</v>
      </c>
      <c r="H7" s="849">
        <v>0</v>
      </c>
      <c r="I7" s="850">
        <v>0</v>
      </c>
      <c r="J7" s="844">
        <v>0</v>
      </c>
      <c r="K7" s="845">
        <v>0</v>
      </c>
      <c r="L7" s="846">
        <v>0</v>
      </c>
      <c r="M7" s="847">
        <v>0</v>
      </c>
      <c r="N7" s="848">
        <v>0</v>
      </c>
      <c r="O7" s="849">
        <v>0</v>
      </c>
      <c r="P7" s="851">
        <v>99500</v>
      </c>
      <c r="Q7" s="852">
        <v>0.0009</v>
      </c>
    </row>
    <row r="8" spans="1:17" ht="15.75" customHeight="1">
      <c r="A8" s="816" t="s">
        <v>397</v>
      </c>
      <c r="B8" s="844">
        <v>15.76</v>
      </c>
      <c r="C8" s="845">
        <v>9.2528</v>
      </c>
      <c r="D8" s="853">
        <v>0</v>
      </c>
      <c r="E8" s="847">
        <v>0</v>
      </c>
      <c r="F8" s="848">
        <v>0</v>
      </c>
      <c r="G8" s="849">
        <v>0</v>
      </c>
      <c r="H8" s="849">
        <v>0</v>
      </c>
      <c r="I8" s="850">
        <v>0</v>
      </c>
      <c r="J8" s="844">
        <v>0</v>
      </c>
      <c r="K8" s="845">
        <v>0</v>
      </c>
      <c r="L8" s="853">
        <v>0</v>
      </c>
      <c r="M8" s="847">
        <v>0</v>
      </c>
      <c r="N8" s="848">
        <v>15000</v>
      </c>
      <c r="O8" s="849">
        <v>0.07</v>
      </c>
      <c r="P8" s="851">
        <v>68500</v>
      </c>
      <c r="Q8" s="854">
        <v>0.0513</v>
      </c>
    </row>
    <row r="9" spans="1:17" ht="15.75" customHeight="1">
      <c r="A9" s="816" t="s">
        <v>398</v>
      </c>
      <c r="B9" s="844">
        <v>0</v>
      </c>
      <c r="C9" s="845">
        <v>0</v>
      </c>
      <c r="D9" s="853">
        <v>0</v>
      </c>
      <c r="E9" s="853">
        <v>0</v>
      </c>
      <c r="F9" s="848">
        <v>0</v>
      </c>
      <c r="G9" s="849">
        <v>0</v>
      </c>
      <c r="H9" s="849">
        <v>0</v>
      </c>
      <c r="I9" s="850">
        <v>0</v>
      </c>
      <c r="J9" s="844">
        <v>0</v>
      </c>
      <c r="K9" s="853">
        <v>0</v>
      </c>
      <c r="L9" s="853">
        <v>0</v>
      </c>
      <c r="M9" s="847">
        <v>0</v>
      </c>
      <c r="N9" s="848">
        <v>20000</v>
      </c>
      <c r="O9" s="849">
        <v>0.05</v>
      </c>
      <c r="P9" s="851">
        <v>19000</v>
      </c>
      <c r="Q9" s="854">
        <v>0.1107</v>
      </c>
    </row>
    <row r="10" spans="1:17" ht="15.75" customHeight="1">
      <c r="A10" s="816" t="s">
        <v>399</v>
      </c>
      <c r="B10" s="844">
        <v>0</v>
      </c>
      <c r="C10" s="845">
        <v>0</v>
      </c>
      <c r="D10" s="853">
        <v>0</v>
      </c>
      <c r="E10" s="847">
        <v>0</v>
      </c>
      <c r="F10" s="848">
        <v>0</v>
      </c>
      <c r="G10" s="849">
        <v>0</v>
      </c>
      <c r="H10" s="849">
        <v>0</v>
      </c>
      <c r="I10" s="850">
        <v>0</v>
      </c>
      <c r="J10" s="844">
        <v>0</v>
      </c>
      <c r="K10" s="853">
        <v>0</v>
      </c>
      <c r="L10" s="853">
        <v>0</v>
      </c>
      <c r="M10" s="847">
        <v>0</v>
      </c>
      <c r="N10" s="848">
        <v>0</v>
      </c>
      <c r="O10" s="849">
        <v>0</v>
      </c>
      <c r="P10" s="851">
        <v>11000</v>
      </c>
      <c r="Q10" s="854">
        <v>0.0292</v>
      </c>
    </row>
    <row r="11" spans="1:17" ht="15.75" customHeight="1">
      <c r="A11" s="816" t="s">
        <v>400</v>
      </c>
      <c r="B11" s="844">
        <v>0</v>
      </c>
      <c r="C11" s="845">
        <v>0</v>
      </c>
      <c r="D11" s="853">
        <v>0</v>
      </c>
      <c r="E11" s="847">
        <v>0</v>
      </c>
      <c r="F11" s="849">
        <v>0</v>
      </c>
      <c r="G11" s="849">
        <v>0</v>
      </c>
      <c r="H11" s="849">
        <v>0</v>
      </c>
      <c r="I11" s="850">
        <v>0</v>
      </c>
      <c r="J11" s="844">
        <v>0</v>
      </c>
      <c r="K11" s="853">
        <v>0</v>
      </c>
      <c r="L11" s="853">
        <v>0</v>
      </c>
      <c r="M11" s="847">
        <v>0</v>
      </c>
      <c r="N11" s="848">
        <v>29500</v>
      </c>
      <c r="O11" s="849">
        <v>0.0579</v>
      </c>
      <c r="P11" s="851">
        <v>22500</v>
      </c>
      <c r="Q11" s="854">
        <v>0.053</v>
      </c>
    </row>
    <row r="12" spans="1:17" ht="15.75" customHeight="1">
      <c r="A12" s="816" t="s">
        <v>401</v>
      </c>
      <c r="B12" s="844">
        <v>0</v>
      </c>
      <c r="C12" s="845">
        <v>0</v>
      </c>
      <c r="D12" s="853">
        <v>0</v>
      </c>
      <c r="E12" s="847">
        <v>0</v>
      </c>
      <c r="F12" s="849">
        <v>0</v>
      </c>
      <c r="G12" s="849">
        <v>0</v>
      </c>
      <c r="H12" s="849">
        <v>0</v>
      </c>
      <c r="I12" s="850">
        <v>0</v>
      </c>
      <c r="J12" s="844">
        <v>0</v>
      </c>
      <c r="K12" s="853">
        <v>0</v>
      </c>
      <c r="L12" s="853">
        <v>0</v>
      </c>
      <c r="M12" s="847">
        <v>0</v>
      </c>
      <c r="N12" s="848">
        <v>54000</v>
      </c>
      <c r="O12" s="849">
        <v>0.6801</v>
      </c>
      <c r="P12" s="851">
        <v>40000</v>
      </c>
      <c r="Q12" s="854">
        <v>0.0114</v>
      </c>
    </row>
    <row r="13" spans="1:17" ht="15.75" customHeight="1">
      <c r="A13" s="816" t="s">
        <v>402</v>
      </c>
      <c r="B13" s="844">
        <v>0</v>
      </c>
      <c r="C13" s="845">
        <v>0</v>
      </c>
      <c r="D13" s="853">
        <v>0</v>
      </c>
      <c r="E13" s="847">
        <v>0</v>
      </c>
      <c r="F13" s="849">
        <v>0</v>
      </c>
      <c r="G13" s="849">
        <v>0</v>
      </c>
      <c r="H13" s="849">
        <v>0</v>
      </c>
      <c r="I13" s="850">
        <v>0</v>
      </c>
      <c r="J13" s="844">
        <v>0</v>
      </c>
      <c r="K13" s="853">
        <v>0</v>
      </c>
      <c r="L13" s="853">
        <v>0</v>
      </c>
      <c r="M13" s="847">
        <v>0</v>
      </c>
      <c r="N13" s="848">
        <v>58500</v>
      </c>
      <c r="O13" s="849">
        <v>0.3898</v>
      </c>
      <c r="P13" s="851">
        <v>9750</v>
      </c>
      <c r="Q13" s="854">
        <v>0.1726</v>
      </c>
    </row>
    <row r="14" spans="1:17" ht="15.75" customHeight="1">
      <c r="A14" s="816" t="s">
        <v>403</v>
      </c>
      <c r="B14" s="844">
        <v>0</v>
      </c>
      <c r="C14" s="845">
        <v>0</v>
      </c>
      <c r="D14" s="853">
        <v>0</v>
      </c>
      <c r="E14" s="847">
        <v>0</v>
      </c>
      <c r="F14" s="849">
        <v>0</v>
      </c>
      <c r="G14" s="849">
        <v>0</v>
      </c>
      <c r="H14" s="849"/>
      <c r="I14" s="850"/>
      <c r="J14" s="844">
        <v>0</v>
      </c>
      <c r="K14" s="853">
        <v>0</v>
      </c>
      <c r="L14" s="853">
        <v>0</v>
      </c>
      <c r="M14" s="847">
        <v>0</v>
      </c>
      <c r="N14" s="848">
        <v>93000</v>
      </c>
      <c r="O14" s="849">
        <v>0.18154677419354842</v>
      </c>
      <c r="P14" s="851"/>
      <c r="Q14" s="854"/>
    </row>
    <row r="15" spans="1:17" ht="15.75" customHeight="1">
      <c r="A15" s="816" t="s">
        <v>404</v>
      </c>
      <c r="B15" s="855">
        <v>0</v>
      </c>
      <c r="C15" s="845">
        <v>0</v>
      </c>
      <c r="D15" s="853">
        <v>0</v>
      </c>
      <c r="E15" s="847">
        <v>0</v>
      </c>
      <c r="F15" s="849">
        <v>0</v>
      </c>
      <c r="G15" s="849">
        <v>0</v>
      </c>
      <c r="H15" s="849"/>
      <c r="I15" s="850"/>
      <c r="J15" s="856">
        <v>0</v>
      </c>
      <c r="K15" s="857">
        <v>0</v>
      </c>
      <c r="L15" s="853">
        <v>0</v>
      </c>
      <c r="M15" s="847">
        <v>0</v>
      </c>
      <c r="N15" s="848">
        <v>78000</v>
      </c>
      <c r="O15" s="849">
        <v>0.08</v>
      </c>
      <c r="P15" s="858"/>
      <c r="Q15" s="854"/>
    </row>
    <row r="16" spans="1:17" ht="15.75" customHeight="1">
      <c r="A16" s="816" t="s">
        <v>405</v>
      </c>
      <c r="B16" s="855">
        <v>0</v>
      </c>
      <c r="C16" s="845">
        <v>0</v>
      </c>
      <c r="D16" s="859">
        <v>0</v>
      </c>
      <c r="E16" s="847">
        <v>0</v>
      </c>
      <c r="F16" s="848">
        <v>0</v>
      </c>
      <c r="G16" s="849">
        <v>0</v>
      </c>
      <c r="H16" s="849"/>
      <c r="I16" s="850"/>
      <c r="J16" s="860">
        <v>0</v>
      </c>
      <c r="K16" s="861">
        <v>0</v>
      </c>
      <c r="L16" s="853">
        <v>0</v>
      </c>
      <c r="M16" s="847">
        <v>0</v>
      </c>
      <c r="N16" s="848">
        <v>78000</v>
      </c>
      <c r="O16" s="849">
        <v>0.0459</v>
      </c>
      <c r="P16" s="858"/>
      <c r="Q16" s="854"/>
    </row>
    <row r="17" spans="1:17" ht="15.75" customHeight="1">
      <c r="A17" s="816" t="s">
        <v>406</v>
      </c>
      <c r="B17" s="855">
        <v>0</v>
      </c>
      <c r="C17" s="845">
        <v>0</v>
      </c>
      <c r="D17" s="859">
        <v>0</v>
      </c>
      <c r="E17" s="847">
        <v>0</v>
      </c>
      <c r="F17" s="848">
        <v>0</v>
      </c>
      <c r="G17" s="849">
        <v>0</v>
      </c>
      <c r="H17" s="849"/>
      <c r="I17" s="850"/>
      <c r="J17" s="860">
        <v>0</v>
      </c>
      <c r="K17" s="861">
        <v>0</v>
      </c>
      <c r="L17" s="853">
        <v>0</v>
      </c>
      <c r="M17" s="847">
        <v>0</v>
      </c>
      <c r="N17" s="848">
        <v>97500</v>
      </c>
      <c r="O17" s="849">
        <v>0.041</v>
      </c>
      <c r="P17" s="858"/>
      <c r="Q17" s="854"/>
    </row>
    <row r="18" spans="1:17" ht="15.75" customHeight="1">
      <c r="A18" s="831" t="s">
        <v>407</v>
      </c>
      <c r="B18" s="844">
        <v>0</v>
      </c>
      <c r="C18" s="862">
        <v>0</v>
      </c>
      <c r="D18" s="859">
        <v>0</v>
      </c>
      <c r="E18" s="847">
        <v>0</v>
      </c>
      <c r="F18" s="863"/>
      <c r="G18" s="864">
        <v>0</v>
      </c>
      <c r="H18" s="849"/>
      <c r="I18" s="850"/>
      <c r="J18" s="860">
        <v>0</v>
      </c>
      <c r="K18" s="861">
        <v>0</v>
      </c>
      <c r="L18" s="865">
        <v>0</v>
      </c>
      <c r="M18" s="847">
        <v>0</v>
      </c>
      <c r="N18" s="848">
        <v>79000</v>
      </c>
      <c r="O18" s="866">
        <v>0.02</v>
      </c>
      <c r="P18" s="867"/>
      <c r="Q18" s="868"/>
    </row>
    <row r="19" spans="1:17" ht="15.75" customHeight="1" thickBot="1">
      <c r="A19" s="836" t="s">
        <v>718</v>
      </c>
      <c r="B19" s="869">
        <v>743.74</v>
      </c>
      <c r="C19" s="870">
        <v>9.18</v>
      </c>
      <c r="D19" s="871">
        <v>0</v>
      </c>
      <c r="E19" s="872">
        <v>0</v>
      </c>
      <c r="F19" s="873">
        <v>0</v>
      </c>
      <c r="G19" s="874">
        <v>0</v>
      </c>
      <c r="H19" s="875">
        <f>SUM(H7:H18)</f>
        <v>0</v>
      </c>
      <c r="I19" s="876"/>
      <c r="J19" s="869">
        <v>0</v>
      </c>
      <c r="K19" s="870">
        <v>0</v>
      </c>
      <c r="L19" s="871">
        <v>0</v>
      </c>
      <c r="M19" s="872">
        <v>0</v>
      </c>
      <c r="N19" s="877">
        <v>602500</v>
      </c>
      <c r="O19" s="874">
        <v>0.16</v>
      </c>
      <c r="P19" s="878">
        <f>SUM(P7:P18)</f>
        <v>270250</v>
      </c>
      <c r="Q19" s="879"/>
    </row>
    <row r="20" spans="1:9" ht="15.75" customHeight="1" thickTop="1">
      <c r="A20" s="358" t="s">
        <v>898</v>
      </c>
      <c r="B20" s="880"/>
      <c r="C20" s="880"/>
      <c r="D20" s="880"/>
      <c r="E20" s="880"/>
      <c r="F20" s="880"/>
      <c r="G20" s="880"/>
      <c r="H20" s="880"/>
      <c r="I20" s="880"/>
    </row>
    <row r="21" ht="15.75" customHeight="1">
      <c r="A21" s="358"/>
    </row>
    <row r="26" spans="2:4" ht="12.75">
      <c r="B26" s="881"/>
      <c r="C26" s="881"/>
      <c r="D26" s="881"/>
    </row>
  </sheetData>
  <sheetProtection/>
  <mergeCells count="14">
    <mergeCell ref="A1:Q1"/>
    <mergeCell ref="A2:Q2"/>
    <mergeCell ref="A3:Q3"/>
    <mergeCell ref="B4:I4"/>
    <mergeCell ref="J4:Q4"/>
    <mergeCell ref="J5:K5"/>
    <mergeCell ref="L5:M5"/>
    <mergeCell ref="N5:O5"/>
    <mergeCell ref="P5:Q5"/>
    <mergeCell ref="A5:A6"/>
    <mergeCell ref="B5:C5"/>
    <mergeCell ref="D5:E5"/>
    <mergeCell ref="F5:G5"/>
    <mergeCell ref="H5:I5"/>
  </mergeCells>
  <printOptions/>
  <pageMargins left="0.7" right="0.7" top="0.75" bottom="0.75" header="0.3" footer="0.3"/>
  <pageSetup fitToHeight="1" fitToWidth="1" horizontalDpi="600" verticalDpi="600" orientation="portrait" paperSize="9" scale="5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zoomScalePageLayoutView="0" workbookViewId="0" topLeftCell="A1">
      <selection activeCell="I23" sqref="I23"/>
    </sheetView>
  </sheetViews>
  <sheetFormatPr defaultColWidth="9.140625" defaultRowHeight="12.75"/>
  <cols>
    <col min="1" max="1" width="12.00390625" style="883" customWidth="1"/>
    <col min="2" max="2" width="15.57421875" style="883" customWidth="1"/>
    <col min="3" max="3" width="16.28125" style="883" customWidth="1"/>
    <col min="4" max="4" width="16.57421875" style="883" customWidth="1"/>
    <col min="5" max="5" width="17.00390625" style="883" customWidth="1"/>
    <col min="6" max="6" width="15.140625" style="883" customWidth="1"/>
    <col min="7" max="16384" width="9.140625" style="883" customWidth="1"/>
  </cols>
  <sheetData>
    <row r="1" spans="1:5" ht="12.75">
      <c r="A1" s="1864" t="s">
        <v>902</v>
      </c>
      <c r="B1" s="1864"/>
      <c r="C1" s="1864"/>
      <c r="D1" s="1864"/>
      <c r="E1" s="1864"/>
    </row>
    <row r="2" spans="1:5" ht="12.75" customHeight="1">
      <c r="A2" s="1863" t="s">
        <v>903</v>
      </c>
      <c r="B2" s="1863"/>
      <c r="C2" s="1863"/>
      <c r="D2" s="1863"/>
      <c r="E2" s="1863"/>
    </row>
    <row r="3" spans="1:2" ht="12.75" customHeight="1" hidden="1">
      <c r="A3" s="356" t="s">
        <v>904</v>
      </c>
      <c r="B3" s="356"/>
    </row>
    <row r="4" spans="1:6" ht="12.75" customHeight="1" thickBot="1">
      <c r="A4" s="1865" t="s">
        <v>550</v>
      </c>
      <c r="B4" s="1865"/>
      <c r="C4" s="1865"/>
      <c r="D4" s="1865"/>
      <c r="E4" s="1865"/>
      <c r="F4" s="1865"/>
    </row>
    <row r="5" spans="1:6" ht="21.75" customHeight="1" thickTop="1">
      <c r="A5" s="1866" t="s">
        <v>895</v>
      </c>
      <c r="B5" s="886" t="s">
        <v>905</v>
      </c>
      <c r="C5" s="886" t="s">
        <v>896</v>
      </c>
      <c r="D5" s="886" t="s">
        <v>63</v>
      </c>
      <c r="E5" s="886" t="s">
        <v>64</v>
      </c>
      <c r="F5" s="887" t="s">
        <v>65</v>
      </c>
    </row>
    <row r="6" spans="1:6" ht="17.25" customHeight="1">
      <c r="A6" s="1852"/>
      <c r="B6" s="810" t="s">
        <v>487</v>
      </c>
      <c r="C6" s="810" t="s">
        <v>487</v>
      </c>
      <c r="D6" s="810" t="s">
        <v>487</v>
      </c>
      <c r="E6" s="806" t="s">
        <v>487</v>
      </c>
      <c r="F6" s="888" t="s">
        <v>487</v>
      </c>
    </row>
    <row r="7" spans="1:6" ht="15" customHeight="1">
      <c r="A7" s="738" t="s">
        <v>396</v>
      </c>
      <c r="B7" s="890">
        <v>2950</v>
      </c>
      <c r="C7" s="889">
        <v>3935.92</v>
      </c>
      <c r="D7" s="890">
        <v>0</v>
      </c>
      <c r="E7" s="889">
        <v>0</v>
      </c>
      <c r="F7" s="1761">
        <v>0</v>
      </c>
    </row>
    <row r="8" spans="1:6" ht="15" customHeight="1">
      <c r="A8" s="738" t="s">
        <v>397</v>
      </c>
      <c r="B8" s="890">
        <v>0</v>
      </c>
      <c r="C8" s="889">
        <v>203.64</v>
      </c>
      <c r="D8" s="890">
        <v>0</v>
      </c>
      <c r="E8" s="889">
        <v>0</v>
      </c>
      <c r="F8" s="1762">
        <v>0</v>
      </c>
    </row>
    <row r="9" spans="1:6" ht="15" customHeight="1">
      <c r="A9" s="738" t="s">
        <v>398</v>
      </c>
      <c r="B9" s="890">
        <v>17892.4</v>
      </c>
      <c r="C9" s="889">
        <v>69.6</v>
      </c>
      <c r="D9" s="890">
        <v>0</v>
      </c>
      <c r="E9" s="889">
        <v>0</v>
      </c>
      <c r="F9" s="1762">
        <v>0</v>
      </c>
    </row>
    <row r="10" spans="1:6" ht="15" customHeight="1">
      <c r="A10" s="738" t="s">
        <v>399</v>
      </c>
      <c r="B10" s="890">
        <v>30968</v>
      </c>
      <c r="C10" s="889">
        <v>2.88</v>
      </c>
      <c r="D10" s="890">
        <v>0</v>
      </c>
      <c r="E10" s="889">
        <v>0</v>
      </c>
      <c r="F10" s="1762">
        <v>0</v>
      </c>
    </row>
    <row r="11" spans="1:6" ht="15" customHeight="1">
      <c r="A11" s="738" t="s">
        <v>400</v>
      </c>
      <c r="B11" s="890">
        <v>29865.26</v>
      </c>
      <c r="C11" s="889">
        <v>0</v>
      </c>
      <c r="D11" s="890">
        <v>0</v>
      </c>
      <c r="E11" s="889">
        <v>0</v>
      </c>
      <c r="F11" s="1762">
        <v>0</v>
      </c>
    </row>
    <row r="12" spans="1:6" ht="15" customHeight="1">
      <c r="A12" s="738" t="s">
        <v>401</v>
      </c>
      <c r="B12" s="890">
        <v>40038.26</v>
      </c>
      <c r="C12" s="889">
        <v>36</v>
      </c>
      <c r="D12" s="890">
        <v>1586.4</v>
      </c>
      <c r="E12" s="889">
        <v>0</v>
      </c>
      <c r="F12" s="1762">
        <v>0</v>
      </c>
    </row>
    <row r="13" spans="1:6" ht="15" customHeight="1">
      <c r="A13" s="738" t="s">
        <v>402</v>
      </c>
      <c r="B13" s="890">
        <v>14924.88</v>
      </c>
      <c r="C13" s="889">
        <v>45</v>
      </c>
      <c r="D13" s="890">
        <v>1802.4</v>
      </c>
      <c r="E13" s="889">
        <v>0</v>
      </c>
      <c r="F13" s="1762">
        <f>210000000/1000000</f>
        <v>210</v>
      </c>
    </row>
    <row r="14" spans="1:6" ht="15" customHeight="1">
      <c r="A14" s="738" t="s">
        <v>403</v>
      </c>
      <c r="B14" s="890">
        <v>19473.1</v>
      </c>
      <c r="C14" s="889">
        <v>54</v>
      </c>
      <c r="D14" s="890">
        <v>13170</v>
      </c>
      <c r="E14" s="889">
        <v>0</v>
      </c>
      <c r="F14" s="1763"/>
    </row>
    <row r="15" spans="1:6" ht="15" customHeight="1">
      <c r="A15" s="738" t="s">
        <v>404</v>
      </c>
      <c r="B15" s="890">
        <v>15559.85</v>
      </c>
      <c r="C15" s="891">
        <v>27</v>
      </c>
      <c r="D15" s="890">
        <v>15664.24612</v>
      </c>
      <c r="E15" s="889">
        <v>0</v>
      </c>
      <c r="F15" s="1763"/>
    </row>
    <row r="16" spans="1:6" ht="15" customHeight="1">
      <c r="A16" s="738" t="s">
        <v>405</v>
      </c>
      <c r="B16" s="890">
        <v>15101.14</v>
      </c>
      <c r="C16" s="891">
        <v>0</v>
      </c>
      <c r="D16" s="890">
        <v>20988.8</v>
      </c>
      <c r="E16" s="889">
        <v>0</v>
      </c>
      <c r="F16" s="1763"/>
    </row>
    <row r="17" spans="1:6" ht="15" customHeight="1">
      <c r="A17" s="738" t="s">
        <v>406</v>
      </c>
      <c r="B17" s="890">
        <v>18952</v>
      </c>
      <c r="C17" s="889">
        <v>1200</v>
      </c>
      <c r="D17" s="890">
        <v>985.1</v>
      </c>
      <c r="E17" s="889">
        <v>0</v>
      </c>
      <c r="F17" s="1763"/>
    </row>
    <row r="18" spans="1:6" ht="15" customHeight="1">
      <c r="A18" s="892" t="s">
        <v>407</v>
      </c>
      <c r="B18" s="893">
        <v>10949.11</v>
      </c>
      <c r="C18" s="894">
        <v>0</v>
      </c>
      <c r="D18" s="893">
        <v>780.6</v>
      </c>
      <c r="E18" s="894">
        <v>0</v>
      </c>
      <c r="F18" s="1764"/>
    </row>
    <row r="19" spans="1:6" s="901" customFormat="1" ht="15.75" customHeight="1" thickBot="1">
      <c r="A19" s="896" t="s">
        <v>718</v>
      </c>
      <c r="B19" s="897">
        <v>216674</v>
      </c>
      <c r="C19" s="898">
        <v>5574.04</v>
      </c>
      <c r="D19" s="897">
        <v>54977.54612</v>
      </c>
      <c r="E19" s="899">
        <v>0</v>
      </c>
      <c r="F19" s="900">
        <f>SUM(F7:F18)</f>
        <v>210</v>
      </c>
    </row>
    <row r="20" spans="1:2" s="902" customFormat="1" ht="15" customHeight="1" thickTop="1">
      <c r="A20" s="358"/>
      <c r="B20" s="358"/>
    </row>
    <row r="21" spans="1:2" s="902" customFormat="1" ht="15" customHeight="1">
      <c r="A21" s="358"/>
      <c r="B21" s="358"/>
    </row>
    <row r="22" spans="1:3" s="902" customFormat="1" ht="15" customHeight="1">
      <c r="A22" s="1864" t="s">
        <v>906</v>
      </c>
      <c r="B22" s="1864"/>
      <c r="C22" s="882"/>
    </row>
    <row r="23" spans="1:3" s="902" customFormat="1" ht="15" customHeight="1">
      <c r="A23" s="1863" t="s">
        <v>18</v>
      </c>
      <c r="B23" s="1863"/>
      <c r="C23" s="884"/>
    </row>
    <row r="24" spans="1:2" s="902" customFormat="1" ht="12.75">
      <c r="A24" s="356"/>
      <c r="B24" s="903" t="s">
        <v>550</v>
      </c>
    </row>
    <row r="25" spans="1:2" s="902" customFormat="1" ht="3" customHeight="1" thickBot="1">
      <c r="A25" s="356"/>
      <c r="B25" s="903"/>
    </row>
    <row r="26" spans="1:2" ht="13.5" thickTop="1">
      <c r="A26" s="885" t="s">
        <v>895</v>
      </c>
      <c r="B26" s="904" t="s">
        <v>65</v>
      </c>
    </row>
    <row r="27" spans="1:2" ht="18.75" customHeight="1">
      <c r="A27" s="808"/>
      <c r="B27" s="905" t="s">
        <v>487</v>
      </c>
    </row>
    <row r="28" spans="1:2" ht="12.75">
      <c r="A28" s="738" t="s">
        <v>907</v>
      </c>
      <c r="B28" s="1765" t="s">
        <v>495</v>
      </c>
    </row>
    <row r="29" spans="1:2" ht="21.75" customHeight="1">
      <c r="A29" s="738" t="s">
        <v>908</v>
      </c>
      <c r="B29" s="1766">
        <v>20000</v>
      </c>
    </row>
    <row r="30" spans="1:2" ht="12.75">
      <c r="A30" s="738" t="s">
        <v>909</v>
      </c>
      <c r="B30" s="1766">
        <v>20000</v>
      </c>
    </row>
    <row r="31" spans="1:2" ht="15.75" customHeight="1">
      <c r="A31" s="738" t="s">
        <v>910</v>
      </c>
      <c r="B31" s="1767" t="s">
        <v>495</v>
      </c>
    </row>
    <row r="32" spans="1:2" ht="15.75" customHeight="1">
      <c r="A32" s="738" t="s">
        <v>911</v>
      </c>
      <c r="B32" s="1766">
        <v>15000</v>
      </c>
    </row>
    <row r="33" spans="1:2" ht="15.75" customHeight="1">
      <c r="A33" s="738" t="s">
        <v>912</v>
      </c>
      <c r="B33" s="1766">
        <v>20000</v>
      </c>
    </row>
    <row r="34" spans="1:2" ht="15.75" customHeight="1">
      <c r="A34" s="738" t="s">
        <v>913</v>
      </c>
      <c r="B34" s="1765">
        <v>5000</v>
      </c>
    </row>
    <row r="35" spans="1:2" ht="15.75" customHeight="1">
      <c r="A35" s="738" t="s">
        <v>914</v>
      </c>
      <c r="B35" s="854"/>
    </row>
    <row r="36" spans="1:2" ht="15.75" customHeight="1">
      <c r="A36" s="738" t="s">
        <v>915</v>
      </c>
      <c r="B36" s="854"/>
    </row>
    <row r="37" spans="1:2" ht="15.75" customHeight="1">
      <c r="A37" s="738" t="s">
        <v>916</v>
      </c>
      <c r="B37" s="854"/>
    </row>
    <row r="38" spans="1:2" ht="15.75" customHeight="1">
      <c r="A38" s="738" t="s">
        <v>917</v>
      </c>
      <c r="B38" s="854"/>
    </row>
    <row r="39" spans="1:2" ht="15.75" customHeight="1">
      <c r="A39" s="892" t="s">
        <v>918</v>
      </c>
      <c r="B39" s="868"/>
    </row>
    <row r="40" spans="1:2" ht="15.75" customHeight="1" thickBot="1">
      <c r="A40" s="896" t="s">
        <v>718</v>
      </c>
      <c r="B40" s="906">
        <f>SUM(B28:B39)</f>
        <v>80000</v>
      </c>
    </row>
    <row r="41" ht="15.75" customHeight="1" thickTop="1"/>
    <row r="42" ht="15.75" customHeight="1"/>
  </sheetData>
  <sheetProtection/>
  <mergeCells count="6">
    <mergeCell ref="A23:B23"/>
    <mergeCell ref="A1:E1"/>
    <mergeCell ref="A2:E2"/>
    <mergeCell ref="A4:F4"/>
    <mergeCell ref="A5:A6"/>
    <mergeCell ref="A22:B22"/>
  </mergeCells>
  <printOptions/>
  <pageMargins left="0.7" right="0.7" top="0.75" bottom="0.75" header="0.3" footer="0.3"/>
  <pageSetup fitToHeight="1" fitToWidth="1" horizontalDpi="600" verticalDpi="600" orientation="portrait" paperSize="9" scale="9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pane xSplit="2" ySplit="6" topLeftCell="C7" activePane="bottomRight" state="frozen"/>
      <selection pane="topLeft" activeCell="AD95" sqref="AD95"/>
      <selection pane="topRight" activeCell="AD95" sqref="AD95"/>
      <selection pane="bottomLeft" activeCell="AD95" sqref="AD95"/>
      <selection pane="bottomRight" activeCell="K17" sqref="K17"/>
    </sheetView>
  </sheetViews>
  <sheetFormatPr defaultColWidth="9.140625" defaultRowHeight="12.75"/>
  <cols>
    <col min="1" max="1" width="5.7109375" style="911" customWidth="1"/>
    <col min="2" max="2" width="14.28125" style="911" customWidth="1"/>
    <col min="3" max="3" width="10.7109375" style="908" customWidth="1"/>
    <col min="4" max="4" width="14.140625" style="908" customWidth="1"/>
    <col min="5" max="6" width="13.421875" style="908" customWidth="1"/>
    <col min="7" max="7" width="15.7109375" style="908" customWidth="1"/>
    <col min="8" max="8" width="13.421875" style="908" customWidth="1"/>
    <col min="9" max="9" width="14.421875" style="908" customWidth="1"/>
    <col min="10" max="10" width="10.00390625" style="908" customWidth="1"/>
    <col min="11" max="16384" width="9.140625" style="908" customWidth="1"/>
  </cols>
  <sheetData>
    <row r="1" spans="1:10" ht="12.75">
      <c r="A1" s="907"/>
      <c r="B1" s="1854" t="s">
        <v>919</v>
      </c>
      <c r="C1" s="1854"/>
      <c r="D1" s="1854"/>
      <c r="E1" s="1854"/>
      <c r="F1" s="1854"/>
      <c r="G1" s="1854"/>
      <c r="H1" s="1854"/>
      <c r="I1" s="1854"/>
      <c r="J1" s="1854"/>
    </row>
    <row r="2" spans="1:10" ht="15.75" customHeight="1">
      <c r="A2" s="907"/>
      <c r="B2" s="1854" t="s">
        <v>920</v>
      </c>
      <c r="C2" s="1854"/>
      <c r="D2" s="1854"/>
      <c r="E2" s="1854"/>
      <c r="F2" s="1854"/>
      <c r="G2" s="1854"/>
      <c r="H2" s="1854"/>
      <c r="I2" s="1854"/>
      <c r="J2" s="1854"/>
    </row>
    <row r="3" spans="1:6" ht="12.75" hidden="1">
      <c r="A3" s="802"/>
      <c r="B3" s="802"/>
      <c r="C3" s="909"/>
      <c r="D3" s="910"/>
      <c r="E3" s="910"/>
      <c r="F3" s="910"/>
    </row>
    <row r="4" spans="2:10" ht="13.5" customHeight="1" thickBot="1">
      <c r="B4" s="1867" t="s">
        <v>921</v>
      </c>
      <c r="C4" s="1867"/>
      <c r="D4" s="1867"/>
      <c r="E4" s="1867"/>
      <c r="F4" s="1867"/>
      <c r="G4" s="1867"/>
      <c r="H4" s="1867"/>
      <c r="I4" s="1867"/>
      <c r="J4" s="1867"/>
    </row>
    <row r="5" spans="2:10" ht="13.5" thickTop="1">
      <c r="B5" s="1868" t="s">
        <v>895</v>
      </c>
      <c r="C5" s="1870" t="s">
        <v>922</v>
      </c>
      <c r="D5" s="1870"/>
      <c r="E5" s="1870"/>
      <c r="F5" s="1871"/>
      <c r="G5" s="1872" t="s">
        <v>923</v>
      </c>
      <c r="H5" s="1873"/>
      <c r="I5" s="1873"/>
      <c r="J5" s="1874"/>
    </row>
    <row r="6" spans="2:10" ht="12.75">
      <c r="B6" s="1869"/>
      <c r="C6" s="912" t="s">
        <v>896</v>
      </c>
      <c r="D6" s="913" t="s">
        <v>63</v>
      </c>
      <c r="E6" s="914" t="s">
        <v>64</v>
      </c>
      <c r="F6" s="915" t="s">
        <v>65</v>
      </c>
      <c r="G6" s="912" t="s">
        <v>896</v>
      </c>
      <c r="H6" s="913" t="s">
        <v>63</v>
      </c>
      <c r="I6" s="914" t="s">
        <v>64</v>
      </c>
      <c r="J6" s="916" t="s">
        <v>65</v>
      </c>
    </row>
    <row r="7" spans="2:10" ht="12.75">
      <c r="B7" s="917" t="s">
        <v>396</v>
      </c>
      <c r="C7" s="918">
        <v>3.98</v>
      </c>
      <c r="D7" s="918">
        <v>0.18</v>
      </c>
      <c r="E7" s="919">
        <v>0.25</v>
      </c>
      <c r="F7" s="920">
        <v>0.0044</v>
      </c>
      <c r="G7" s="921" t="s">
        <v>495</v>
      </c>
      <c r="H7" s="922" t="s">
        <v>495</v>
      </c>
      <c r="I7" s="923" t="s">
        <v>495</v>
      </c>
      <c r="J7" s="924" t="s">
        <v>495</v>
      </c>
    </row>
    <row r="8" spans="2:10" ht="12.75">
      <c r="B8" s="925" t="s">
        <v>397</v>
      </c>
      <c r="C8" s="926">
        <v>2.28</v>
      </c>
      <c r="D8" s="926">
        <v>0.1463</v>
      </c>
      <c r="E8" s="927">
        <v>0.14</v>
      </c>
      <c r="F8" s="1801">
        <v>0.0656</v>
      </c>
      <c r="G8" s="929">
        <v>4.46</v>
      </c>
      <c r="H8" s="930">
        <v>1.16</v>
      </c>
      <c r="I8" s="927">
        <v>1</v>
      </c>
      <c r="J8" s="1802">
        <v>0.54</v>
      </c>
    </row>
    <row r="9" spans="2:10" ht="12.75">
      <c r="B9" s="925" t="s">
        <v>398</v>
      </c>
      <c r="C9" s="926">
        <v>1.82</v>
      </c>
      <c r="D9" s="926">
        <v>0.31</v>
      </c>
      <c r="E9" s="927">
        <v>0.07</v>
      </c>
      <c r="F9" s="1801">
        <v>0.9267</v>
      </c>
      <c r="G9" s="929">
        <v>4.43</v>
      </c>
      <c r="H9" s="930">
        <v>0.93</v>
      </c>
      <c r="I9" s="927">
        <v>0.79</v>
      </c>
      <c r="J9" s="1802">
        <v>0.9349</v>
      </c>
    </row>
    <row r="10" spans="2:10" ht="12.75">
      <c r="B10" s="925" t="s">
        <v>399</v>
      </c>
      <c r="C10" s="926">
        <v>0.97</v>
      </c>
      <c r="D10" s="926">
        <v>0.60496</v>
      </c>
      <c r="E10" s="927">
        <v>0.03</v>
      </c>
      <c r="F10" s="1801">
        <v>0.5235</v>
      </c>
      <c r="G10" s="929">
        <v>3.27</v>
      </c>
      <c r="H10" s="930">
        <v>1.4799466666666667</v>
      </c>
      <c r="I10" s="927">
        <v>0.5</v>
      </c>
      <c r="J10" s="1802">
        <v>0.8726</v>
      </c>
    </row>
    <row r="11" spans="2:10" ht="12.75">
      <c r="B11" s="925" t="s">
        <v>400</v>
      </c>
      <c r="C11" s="926">
        <v>0.8</v>
      </c>
      <c r="D11" s="926">
        <v>0.74</v>
      </c>
      <c r="E11" s="927">
        <v>0.08</v>
      </c>
      <c r="F11" s="1801">
        <v>0.128</v>
      </c>
      <c r="G11" s="929">
        <v>2.68</v>
      </c>
      <c r="H11" s="930">
        <v>2.11</v>
      </c>
      <c r="I11" s="927">
        <v>0.75</v>
      </c>
      <c r="J11" s="1802">
        <v>0.5803</v>
      </c>
    </row>
    <row r="12" spans="2:10" ht="12.75">
      <c r="B12" s="925" t="s">
        <v>401</v>
      </c>
      <c r="C12" s="926">
        <v>0.7</v>
      </c>
      <c r="D12" s="926">
        <v>1.52</v>
      </c>
      <c r="E12" s="927">
        <v>0.47</v>
      </c>
      <c r="F12" s="1801">
        <v>0.1551</v>
      </c>
      <c r="G12" s="929">
        <v>3.03</v>
      </c>
      <c r="H12" s="930">
        <v>2.26</v>
      </c>
      <c r="I12" s="927">
        <v>1.06</v>
      </c>
      <c r="J12" s="1802">
        <v>0.369</v>
      </c>
    </row>
    <row r="13" spans="2:10" ht="12.75">
      <c r="B13" s="925" t="s">
        <v>402</v>
      </c>
      <c r="C13" s="926">
        <v>0.61</v>
      </c>
      <c r="D13" s="926">
        <v>1.9281166666666665</v>
      </c>
      <c r="E13" s="931">
        <v>0.234</v>
      </c>
      <c r="F13" s="1801">
        <v>0.7409</v>
      </c>
      <c r="G13" s="929" t="s">
        <v>495</v>
      </c>
      <c r="H13" s="932" t="s">
        <v>495</v>
      </c>
      <c r="I13" s="933" t="s">
        <v>495</v>
      </c>
      <c r="J13" s="924" t="s">
        <v>495</v>
      </c>
    </row>
    <row r="14" spans="2:10" ht="12.75">
      <c r="B14" s="925" t="s">
        <v>403</v>
      </c>
      <c r="C14" s="926">
        <v>0.97</v>
      </c>
      <c r="D14" s="926">
        <v>4.02</v>
      </c>
      <c r="E14" s="934">
        <v>0.08</v>
      </c>
      <c r="F14" s="935"/>
      <c r="G14" s="936">
        <v>2.41</v>
      </c>
      <c r="H14" s="932">
        <v>4.03</v>
      </c>
      <c r="I14" s="937">
        <v>0.83</v>
      </c>
      <c r="J14" s="924"/>
    </row>
    <row r="15" spans="2:10" ht="12.75">
      <c r="B15" s="925" t="s">
        <v>404</v>
      </c>
      <c r="C15" s="926">
        <v>1.09</v>
      </c>
      <c r="D15" s="926">
        <v>3.4946865983623683</v>
      </c>
      <c r="E15" s="931">
        <v>0.06</v>
      </c>
      <c r="F15" s="928"/>
      <c r="G15" s="929">
        <v>2.65</v>
      </c>
      <c r="H15" s="932">
        <v>4.04</v>
      </c>
      <c r="I15" s="927">
        <v>0.68</v>
      </c>
      <c r="J15" s="924"/>
    </row>
    <row r="16" spans="2:10" ht="12.75">
      <c r="B16" s="925" t="s">
        <v>405</v>
      </c>
      <c r="C16" s="926">
        <v>0.83</v>
      </c>
      <c r="D16" s="926">
        <v>4.46</v>
      </c>
      <c r="E16" s="934">
        <v>0.04</v>
      </c>
      <c r="F16" s="938"/>
      <c r="G16" s="936" t="s">
        <v>495</v>
      </c>
      <c r="H16" s="932">
        <v>4.12</v>
      </c>
      <c r="I16" s="927">
        <v>0.64</v>
      </c>
      <c r="J16" s="924"/>
    </row>
    <row r="17" spans="2:10" ht="12.75">
      <c r="B17" s="925" t="s">
        <v>406</v>
      </c>
      <c r="C17" s="926">
        <v>1.34</v>
      </c>
      <c r="D17" s="926">
        <v>2.67</v>
      </c>
      <c r="E17" s="927">
        <v>0.13</v>
      </c>
      <c r="F17" s="928"/>
      <c r="G17" s="929">
        <v>3.44</v>
      </c>
      <c r="H17" s="932" t="s">
        <v>495</v>
      </c>
      <c r="I17" s="933" t="s">
        <v>495</v>
      </c>
      <c r="J17" s="924"/>
    </row>
    <row r="18" spans="2:10" ht="12.75">
      <c r="B18" s="939" t="s">
        <v>407</v>
      </c>
      <c r="C18" s="940">
        <v>1.15</v>
      </c>
      <c r="D18" s="940">
        <v>1.19</v>
      </c>
      <c r="E18" s="941">
        <v>0.02</v>
      </c>
      <c r="F18" s="942"/>
      <c r="G18" s="943">
        <v>2.72</v>
      </c>
      <c r="H18" s="944">
        <v>2.71</v>
      </c>
      <c r="I18" s="945">
        <v>0.72</v>
      </c>
      <c r="J18" s="924"/>
    </row>
    <row r="19" spans="2:10" ht="15.75" customHeight="1" thickBot="1">
      <c r="B19" s="946" t="s">
        <v>924</v>
      </c>
      <c r="C19" s="947">
        <v>1.31</v>
      </c>
      <c r="D19" s="948">
        <v>1.74</v>
      </c>
      <c r="E19" s="949">
        <v>0.1327766719972371</v>
      </c>
      <c r="F19" s="950"/>
      <c r="G19" s="948">
        <v>2.94</v>
      </c>
      <c r="H19" s="948">
        <v>2.69</v>
      </c>
      <c r="I19" s="949">
        <v>0.7614812880000341</v>
      </c>
      <c r="J19" s="951"/>
    </row>
    <row r="20" ht="12.75" thickTop="1">
      <c r="J20" s="952"/>
    </row>
    <row r="21" ht="12">
      <c r="J21" s="952"/>
    </row>
    <row r="22" spans="4:6" ht="15.75">
      <c r="D22" s="953"/>
      <c r="E22" s="954"/>
      <c r="F22" s="954"/>
    </row>
    <row r="23" spans="4:6" ht="15.75">
      <c r="D23" s="955"/>
      <c r="E23" s="956"/>
      <c r="F23" s="956"/>
    </row>
    <row r="24" spans="4:6" ht="15.75">
      <c r="D24" s="955"/>
      <c r="E24" s="956"/>
      <c r="F24" s="956"/>
    </row>
    <row r="25" spans="4:6" ht="15.75">
      <c r="D25" s="955"/>
      <c r="E25" s="956"/>
      <c r="F25" s="956"/>
    </row>
    <row r="26" spans="4:6" ht="15.75">
      <c r="D26" s="955"/>
      <c r="E26" s="956"/>
      <c r="F26" s="956"/>
    </row>
    <row r="27" spans="4:6" ht="15.75">
      <c r="D27" s="955"/>
      <c r="E27" s="956"/>
      <c r="F27" s="956"/>
    </row>
    <row r="28" spans="4:6" ht="15">
      <c r="D28" s="955"/>
      <c r="E28" s="957"/>
      <c r="F28" s="957"/>
    </row>
    <row r="29" spans="4:6" ht="15.75">
      <c r="D29" s="953"/>
      <c r="E29" s="956"/>
      <c r="F29" s="956"/>
    </row>
    <row r="30" spans="4:6" ht="15.75">
      <c r="D30" s="955"/>
      <c r="E30" s="7"/>
      <c r="F30" s="7"/>
    </row>
    <row r="31" spans="4:6" ht="15.75">
      <c r="D31" s="953"/>
      <c r="E31" s="958"/>
      <c r="F31" s="958"/>
    </row>
    <row r="32" spans="4:6" ht="15.75">
      <c r="D32" s="955"/>
      <c r="E32" s="7"/>
      <c r="F32" s="7"/>
    </row>
    <row r="33" spans="4:6" ht="15.75">
      <c r="D33" s="955"/>
      <c r="E33" s="958"/>
      <c r="F33" s="958"/>
    </row>
    <row r="34" spans="4:6" ht="15.75">
      <c r="D34" s="959"/>
      <c r="E34" s="958"/>
      <c r="F34" s="958"/>
    </row>
  </sheetData>
  <sheetProtection/>
  <mergeCells count="6">
    <mergeCell ref="B1:J1"/>
    <mergeCell ref="B2:J2"/>
    <mergeCell ref="B4:J4"/>
    <mergeCell ref="B5:B6"/>
    <mergeCell ref="C5:F5"/>
    <mergeCell ref="G5:J5"/>
  </mergeCells>
  <printOptions/>
  <pageMargins left="0.7" right="0.7" top="0.75" bottom="0.75" header="0.3" footer="0.3"/>
  <pageSetup fitToHeight="1" fitToWidth="1" horizontalDpi="600" verticalDpi="600" orientation="portrait" paperSize="9" scale="7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zoomScalePageLayoutView="0" workbookViewId="0" topLeftCell="A1">
      <pane xSplit="2" ySplit="29" topLeftCell="C30" activePane="bottomRight" state="frozen"/>
      <selection pane="topLeft" activeCell="AD95" sqref="AD95"/>
      <selection pane="topRight" activeCell="AD95" sqref="AD95"/>
      <selection pane="bottomLeft" activeCell="AD95" sqref="AD95"/>
      <selection pane="bottomRight" activeCell="G49" sqref="G49"/>
    </sheetView>
  </sheetViews>
  <sheetFormatPr defaultColWidth="9.140625" defaultRowHeight="12.75"/>
  <cols>
    <col min="2" max="2" width="15.00390625" style="0" customWidth="1"/>
    <col min="3" max="3" width="11.140625" style="0" customWidth="1"/>
    <col min="4" max="6" width="13.140625" style="0" customWidth="1"/>
    <col min="7" max="7" width="11.00390625" style="0" customWidth="1"/>
    <col min="8" max="8" width="12.28125" style="0" customWidth="1"/>
    <col min="9" max="9" width="12.140625" style="0" customWidth="1"/>
    <col min="10" max="10" width="10.7109375" style="0" bestFit="1" customWidth="1"/>
    <col min="11" max="11" width="10.7109375" style="0" customWidth="1"/>
    <col min="12" max="12" width="10.00390625" style="0" customWidth="1"/>
    <col min="13" max="13" width="10.28125" style="0" customWidth="1"/>
    <col min="14" max="14" width="9.8515625" style="0" customWidth="1"/>
    <col min="16" max="16" width="11.8515625" style="0" bestFit="1" customWidth="1"/>
  </cols>
  <sheetData>
    <row r="1" spans="2:10" ht="12.75">
      <c r="B1" s="1854" t="s">
        <v>925</v>
      </c>
      <c r="C1" s="1854"/>
      <c r="D1" s="1854"/>
      <c r="E1" s="1854"/>
      <c r="F1" s="1854"/>
      <c r="G1" s="1854"/>
      <c r="H1" s="1854"/>
      <c r="I1" s="1854"/>
      <c r="J1" s="1854"/>
    </row>
    <row r="2" spans="2:14" ht="12.75" hidden="1">
      <c r="B2" s="1864" t="s">
        <v>926</v>
      </c>
      <c r="C2" s="1864"/>
      <c r="D2" s="1864"/>
      <c r="E2" s="1864"/>
      <c r="F2" s="1864"/>
      <c r="G2" s="1864"/>
      <c r="H2" s="1864"/>
      <c r="I2" s="1864"/>
      <c r="J2" s="1864"/>
      <c r="K2" s="1864"/>
      <c r="L2" s="1864"/>
      <c r="M2" s="1864"/>
      <c r="N2" s="1864"/>
    </row>
    <row r="3" spans="2:14" ht="15.75" hidden="1">
      <c r="B3" s="1863" t="s">
        <v>927</v>
      </c>
      <c r="C3" s="1863"/>
      <c r="D3" s="1863"/>
      <c r="E3" s="1863"/>
      <c r="F3" s="1863"/>
      <c r="G3" s="1863"/>
      <c r="H3" s="1863"/>
      <c r="I3" s="1863"/>
      <c r="J3" s="1863"/>
      <c r="K3" s="1863"/>
      <c r="L3" s="1863"/>
      <c r="M3" s="1863"/>
      <c r="N3" s="1863"/>
    </row>
    <row r="4" spans="2:14" ht="15.75" hidden="1">
      <c r="B4" s="884"/>
      <c r="C4" s="884"/>
      <c r="D4" s="884"/>
      <c r="E4" s="884"/>
      <c r="F4" s="884"/>
      <c r="G4" s="884"/>
      <c r="H4" s="884"/>
      <c r="I4" s="884"/>
      <c r="J4" s="884"/>
      <c r="K4" s="884"/>
      <c r="L4" s="884"/>
      <c r="M4" s="884"/>
      <c r="N4" s="884"/>
    </row>
    <row r="5" spans="2:14" ht="15.75" hidden="1">
      <c r="B5" s="884"/>
      <c r="C5" s="884"/>
      <c r="D5" s="884"/>
      <c r="E5" s="884"/>
      <c r="F5" s="884"/>
      <c r="G5" s="884"/>
      <c r="H5" s="884"/>
      <c r="I5" s="884"/>
      <c r="J5" s="884"/>
      <c r="K5" s="884"/>
      <c r="L5" s="884"/>
      <c r="M5" s="884"/>
      <c r="N5" s="884"/>
    </row>
    <row r="6" spans="2:14" ht="12.75" hidden="1">
      <c r="B6" s="442"/>
      <c r="C6" s="883"/>
      <c r="D6" s="883"/>
      <c r="E6" s="883"/>
      <c r="F6" s="883"/>
      <c r="G6" s="883"/>
      <c r="H6" s="883"/>
      <c r="I6" s="883"/>
      <c r="J6" s="883"/>
      <c r="K6" s="883"/>
      <c r="L6" s="883"/>
      <c r="M6" s="883"/>
      <c r="N6" s="960" t="s">
        <v>550</v>
      </c>
    </row>
    <row r="7" spans="2:14" ht="13.5" hidden="1" thickTop="1">
      <c r="B7" s="1866" t="s">
        <v>895</v>
      </c>
      <c r="C7" s="1875"/>
      <c r="D7" s="1875"/>
      <c r="E7" s="1875"/>
      <c r="F7" s="1875"/>
      <c r="G7" s="1875"/>
      <c r="H7" s="1875"/>
      <c r="I7" s="1875"/>
      <c r="J7" s="1875"/>
      <c r="K7" s="1875"/>
      <c r="L7" s="1875"/>
      <c r="M7" s="1875"/>
      <c r="N7" s="1876"/>
    </row>
    <row r="8" spans="2:14" ht="12.75" customHeight="1" hidden="1">
      <c r="B8" s="1851"/>
      <c r="C8" s="1877" t="s">
        <v>928</v>
      </c>
      <c r="D8" s="1878"/>
      <c r="E8" s="961"/>
      <c r="F8" s="961"/>
      <c r="G8" s="1877" t="s">
        <v>929</v>
      </c>
      <c r="H8" s="1878"/>
      <c r="I8" s="1877" t="s">
        <v>930</v>
      </c>
      <c r="J8" s="1878"/>
      <c r="K8" s="1877" t="s">
        <v>931</v>
      </c>
      <c r="L8" s="1878"/>
      <c r="M8" s="1877" t="s">
        <v>718</v>
      </c>
      <c r="N8" s="1879"/>
    </row>
    <row r="9" spans="2:14" ht="12.75" hidden="1">
      <c r="B9" s="1852"/>
      <c r="C9" s="962" t="s">
        <v>487</v>
      </c>
      <c r="D9" s="962" t="s">
        <v>932</v>
      </c>
      <c r="E9" s="962"/>
      <c r="F9" s="962"/>
      <c r="G9" s="962" t="s">
        <v>487</v>
      </c>
      <c r="H9" s="962" t="s">
        <v>932</v>
      </c>
      <c r="I9" s="962" t="s">
        <v>487</v>
      </c>
      <c r="J9" s="962" t="s">
        <v>932</v>
      </c>
      <c r="K9" s="962" t="s">
        <v>487</v>
      </c>
      <c r="L9" s="962" t="s">
        <v>932</v>
      </c>
      <c r="M9" s="963" t="s">
        <v>487</v>
      </c>
      <c r="N9" s="964" t="s">
        <v>932</v>
      </c>
    </row>
    <row r="10" spans="2:16" ht="12.75" hidden="1">
      <c r="B10" s="738" t="s">
        <v>933</v>
      </c>
      <c r="C10" s="965">
        <v>2971.95</v>
      </c>
      <c r="D10" s="965">
        <v>1.52</v>
      </c>
      <c r="E10" s="965"/>
      <c r="F10" s="965"/>
      <c r="G10" s="966" t="s">
        <v>495</v>
      </c>
      <c r="H10" s="966" t="s">
        <v>495</v>
      </c>
      <c r="I10" s="965">
        <v>1376.9</v>
      </c>
      <c r="J10" s="965">
        <v>12.87</v>
      </c>
      <c r="K10" s="965">
        <v>748.61</v>
      </c>
      <c r="L10" s="967">
        <v>15.66</v>
      </c>
      <c r="M10" s="967">
        <v>13804.33</v>
      </c>
      <c r="N10" s="895">
        <v>4.13</v>
      </c>
      <c r="P10" s="968" t="e">
        <f>#REF!+C10+#REF!+I10+K10</f>
        <v>#REF!</v>
      </c>
    </row>
    <row r="11" spans="2:16" ht="12.75" hidden="1">
      <c r="B11" s="738" t="s">
        <v>908</v>
      </c>
      <c r="C11" s="965"/>
      <c r="D11" s="965"/>
      <c r="E11" s="965"/>
      <c r="F11" s="965"/>
      <c r="G11" s="965"/>
      <c r="H11" s="965"/>
      <c r="I11" s="965"/>
      <c r="J11" s="965"/>
      <c r="K11" s="965"/>
      <c r="L11" s="967"/>
      <c r="M11" s="967"/>
      <c r="N11" s="895"/>
      <c r="P11" t="e">
        <f>#REF!*#REF!+C10*D10+#REF!*#REF!+I10*J10+K10*L10</f>
        <v>#REF!</v>
      </c>
    </row>
    <row r="12" spans="2:16" ht="12.75" hidden="1">
      <c r="B12" s="738" t="s">
        <v>934</v>
      </c>
      <c r="C12" s="965"/>
      <c r="D12" s="965"/>
      <c r="E12" s="965"/>
      <c r="F12" s="965"/>
      <c r="G12" s="965"/>
      <c r="H12" s="965"/>
      <c r="I12" s="965"/>
      <c r="J12" s="965"/>
      <c r="K12" s="965"/>
      <c r="L12" s="967"/>
      <c r="M12" s="967"/>
      <c r="N12" s="895"/>
      <c r="P12" s="968" t="e">
        <f>P11/P10</f>
        <v>#REF!</v>
      </c>
    </row>
    <row r="13" spans="2:14" ht="12.75" hidden="1">
      <c r="B13" s="738" t="s">
        <v>910</v>
      </c>
      <c r="C13" s="965"/>
      <c r="D13" s="965"/>
      <c r="E13" s="965"/>
      <c r="F13" s="965"/>
      <c r="G13" s="965"/>
      <c r="H13" s="965"/>
      <c r="I13" s="965"/>
      <c r="J13" s="965"/>
      <c r="K13" s="965"/>
      <c r="L13" s="967"/>
      <c r="M13" s="967"/>
      <c r="N13" s="895"/>
    </row>
    <row r="14" spans="2:14" ht="12.75" hidden="1">
      <c r="B14" s="738" t="s">
        <v>911</v>
      </c>
      <c r="C14" s="965"/>
      <c r="D14" s="965"/>
      <c r="E14" s="965"/>
      <c r="F14" s="965"/>
      <c r="G14" s="965"/>
      <c r="H14" s="965"/>
      <c r="I14" s="965"/>
      <c r="J14" s="965"/>
      <c r="K14" s="965"/>
      <c r="L14" s="967"/>
      <c r="M14" s="967"/>
      <c r="N14" s="895"/>
    </row>
    <row r="15" spans="2:14" ht="12.75" hidden="1">
      <c r="B15" s="738" t="s">
        <v>912</v>
      </c>
      <c r="C15" s="965"/>
      <c r="D15" s="965"/>
      <c r="E15" s="965"/>
      <c r="F15" s="965"/>
      <c r="G15" s="965"/>
      <c r="H15" s="965"/>
      <c r="I15" s="965"/>
      <c r="J15" s="965"/>
      <c r="K15" s="965"/>
      <c r="L15" s="967"/>
      <c r="M15" s="967"/>
      <c r="N15" s="895"/>
    </row>
    <row r="16" spans="2:14" ht="12.75" hidden="1">
      <c r="B16" s="738" t="s">
        <v>913</v>
      </c>
      <c r="C16" s="965"/>
      <c r="D16" s="965"/>
      <c r="E16" s="965"/>
      <c r="F16" s="965"/>
      <c r="G16" s="965"/>
      <c r="H16" s="965"/>
      <c r="I16" s="965"/>
      <c r="J16" s="965"/>
      <c r="K16" s="965"/>
      <c r="L16" s="967"/>
      <c r="M16" s="967"/>
      <c r="N16" s="895"/>
    </row>
    <row r="17" spans="2:14" ht="12.75" hidden="1">
      <c r="B17" s="738" t="s">
        <v>914</v>
      </c>
      <c r="C17" s="965"/>
      <c r="D17" s="965"/>
      <c r="E17" s="965"/>
      <c r="F17" s="965"/>
      <c r="G17" s="965"/>
      <c r="H17" s="965"/>
      <c r="I17" s="965"/>
      <c r="J17" s="965"/>
      <c r="K17" s="965"/>
      <c r="L17" s="967"/>
      <c r="M17" s="967"/>
      <c r="N17" s="895"/>
    </row>
    <row r="18" spans="2:14" ht="12.75" hidden="1">
      <c r="B18" s="738" t="s">
        <v>915</v>
      </c>
      <c r="C18" s="965"/>
      <c r="D18" s="965"/>
      <c r="E18" s="965"/>
      <c r="F18" s="965"/>
      <c r="G18" s="965"/>
      <c r="H18" s="965"/>
      <c r="I18" s="965"/>
      <c r="J18" s="965"/>
      <c r="K18" s="965"/>
      <c r="L18" s="967"/>
      <c r="M18" s="967"/>
      <c r="N18" s="895"/>
    </row>
    <row r="19" spans="2:14" ht="12.75" hidden="1">
      <c r="B19" s="738" t="s">
        <v>916</v>
      </c>
      <c r="C19" s="965"/>
      <c r="D19" s="965"/>
      <c r="E19" s="965"/>
      <c r="F19" s="965"/>
      <c r="G19" s="965"/>
      <c r="H19" s="965"/>
      <c r="I19" s="965"/>
      <c r="J19" s="965"/>
      <c r="K19" s="965"/>
      <c r="L19" s="967"/>
      <c r="M19" s="967"/>
      <c r="N19" s="895"/>
    </row>
    <row r="20" spans="2:14" ht="12.75" hidden="1">
      <c r="B20" s="738" t="s">
        <v>917</v>
      </c>
      <c r="C20" s="965"/>
      <c r="D20" s="965"/>
      <c r="E20" s="965"/>
      <c r="F20" s="965"/>
      <c r="G20" s="965"/>
      <c r="H20" s="965"/>
      <c r="I20" s="965"/>
      <c r="J20" s="965"/>
      <c r="K20" s="965"/>
      <c r="L20" s="967"/>
      <c r="M20" s="967"/>
      <c r="N20" s="895"/>
    </row>
    <row r="21" spans="2:14" ht="12.75" hidden="1">
      <c r="B21" s="892" t="s">
        <v>918</v>
      </c>
      <c r="C21" s="969"/>
      <c r="D21" s="969"/>
      <c r="E21" s="969"/>
      <c r="F21" s="969"/>
      <c r="G21" s="969"/>
      <c r="H21" s="969"/>
      <c r="I21" s="969"/>
      <c r="J21" s="969"/>
      <c r="K21" s="969"/>
      <c r="L21" s="970"/>
      <c r="M21" s="970"/>
      <c r="N21" s="971"/>
    </row>
    <row r="22" spans="2:14" ht="13.5" hidden="1" thickBot="1">
      <c r="B22" s="972" t="s">
        <v>935</v>
      </c>
      <c r="C22" s="973"/>
      <c r="D22" s="973"/>
      <c r="E22" s="973"/>
      <c r="F22" s="973"/>
      <c r="G22" s="974"/>
      <c r="H22" s="974"/>
      <c r="I22" s="974"/>
      <c r="J22" s="974"/>
      <c r="K22" s="974"/>
      <c r="L22" s="975"/>
      <c r="M22" s="975"/>
      <c r="N22" s="976"/>
    </row>
    <row r="23" ht="12.75" hidden="1"/>
    <row r="24" ht="12.75" hidden="1">
      <c r="B24" s="358" t="s">
        <v>936</v>
      </c>
    </row>
    <row r="25" spans="2:10" ht="15.75">
      <c r="B25" s="1863" t="s">
        <v>20</v>
      </c>
      <c r="C25" s="1863"/>
      <c r="D25" s="1863"/>
      <c r="E25" s="1863"/>
      <c r="F25" s="1863"/>
      <c r="G25" s="1863"/>
      <c r="H25" s="1863"/>
      <c r="I25" s="1863"/>
      <c r="J25" s="1863"/>
    </row>
    <row r="26" spans="2:10" ht="13.5" thickBot="1">
      <c r="B26" s="1856" t="s">
        <v>550</v>
      </c>
      <c r="C26" s="1856"/>
      <c r="D26" s="1856"/>
      <c r="E26" s="1856"/>
      <c r="F26" s="1856"/>
      <c r="G26" s="1856"/>
      <c r="H26" s="1856"/>
      <c r="I26" s="1856"/>
      <c r="J26" s="1856"/>
    </row>
    <row r="27" spans="2:10" ht="16.5" thickTop="1">
      <c r="B27" s="1866" t="s">
        <v>895</v>
      </c>
      <c r="C27" s="1857" t="s">
        <v>937</v>
      </c>
      <c r="D27" s="1857"/>
      <c r="E27" s="1857"/>
      <c r="F27" s="1858"/>
      <c r="G27" s="1857" t="s">
        <v>938</v>
      </c>
      <c r="H27" s="1857"/>
      <c r="I27" s="1857"/>
      <c r="J27" s="1858"/>
    </row>
    <row r="28" spans="2:10" ht="12.75">
      <c r="B28" s="1851"/>
      <c r="C28" s="1846" t="s">
        <v>64</v>
      </c>
      <c r="D28" s="1847"/>
      <c r="E28" s="1849" t="s">
        <v>65</v>
      </c>
      <c r="F28" s="1850"/>
      <c r="G28" s="1846" t="s">
        <v>64</v>
      </c>
      <c r="H28" s="1848"/>
      <c r="I28" s="1880" t="s">
        <v>65</v>
      </c>
      <c r="J28" s="1881"/>
    </row>
    <row r="29" spans="2:11" ht="12.75">
      <c r="B29" s="1852"/>
      <c r="C29" s="977" t="s">
        <v>487</v>
      </c>
      <c r="D29" s="978" t="s">
        <v>939</v>
      </c>
      <c r="E29" s="979" t="s">
        <v>487</v>
      </c>
      <c r="F29" s="980" t="s">
        <v>939</v>
      </c>
      <c r="G29" s="977" t="s">
        <v>487</v>
      </c>
      <c r="H29" s="981" t="s">
        <v>939</v>
      </c>
      <c r="I29" s="982" t="s">
        <v>487</v>
      </c>
      <c r="J29" s="983" t="s">
        <v>939</v>
      </c>
      <c r="K29" s="11"/>
    </row>
    <row r="30" spans="2:10" ht="12.75">
      <c r="B30" s="738" t="s">
        <v>396</v>
      </c>
      <c r="C30" s="984">
        <v>10815.02</v>
      </c>
      <c r="D30" s="985">
        <v>0.3</v>
      </c>
      <c r="E30" s="984">
        <v>4183.63</v>
      </c>
      <c r="F30" s="986">
        <v>0.15</v>
      </c>
      <c r="G30" s="987">
        <v>11885.08</v>
      </c>
      <c r="H30" s="988">
        <v>4.27</v>
      </c>
      <c r="I30" s="989">
        <v>13110.36</v>
      </c>
      <c r="J30" s="990">
        <v>2.5</v>
      </c>
    </row>
    <row r="31" spans="2:10" ht="12.75">
      <c r="B31" s="738" t="s">
        <v>397</v>
      </c>
      <c r="C31" s="984">
        <v>21040.69</v>
      </c>
      <c r="D31" s="985">
        <v>0.27</v>
      </c>
      <c r="E31" s="984">
        <v>16785.21</v>
      </c>
      <c r="F31" s="986">
        <v>0.17</v>
      </c>
      <c r="G31" s="987">
        <v>8668.3</v>
      </c>
      <c r="H31" s="988">
        <v>3.62</v>
      </c>
      <c r="I31" s="989">
        <v>11316.23</v>
      </c>
      <c r="J31" s="990">
        <v>2.3</v>
      </c>
    </row>
    <row r="32" spans="2:10" ht="12.75">
      <c r="B32" s="738" t="s">
        <v>398</v>
      </c>
      <c r="C32" s="991">
        <v>16295.09</v>
      </c>
      <c r="D32" s="985">
        <v>0.25</v>
      </c>
      <c r="E32" s="984">
        <v>59148.29</v>
      </c>
      <c r="F32" s="986">
        <v>1.03</v>
      </c>
      <c r="G32" s="992">
        <v>12653.76</v>
      </c>
      <c r="H32" s="988">
        <v>2.64</v>
      </c>
      <c r="I32" s="989">
        <v>15610.65</v>
      </c>
      <c r="J32" s="990">
        <v>2.55</v>
      </c>
    </row>
    <row r="33" spans="2:10" ht="12.75">
      <c r="B33" s="738" t="s">
        <v>399</v>
      </c>
      <c r="C33" s="991">
        <v>9331.01</v>
      </c>
      <c r="D33" s="985">
        <v>0.22</v>
      </c>
      <c r="E33" s="984">
        <v>46623.9</v>
      </c>
      <c r="F33" s="986">
        <v>0.42</v>
      </c>
      <c r="G33" s="992">
        <v>10743.11</v>
      </c>
      <c r="H33" s="988">
        <v>2.65</v>
      </c>
      <c r="I33" s="989">
        <v>21289.8</v>
      </c>
      <c r="J33" s="990">
        <v>2.41</v>
      </c>
    </row>
    <row r="34" spans="2:10" ht="12.75">
      <c r="B34" s="738" t="s">
        <v>400</v>
      </c>
      <c r="C34" s="991">
        <v>12496.45</v>
      </c>
      <c r="D34" s="985">
        <v>0.2</v>
      </c>
      <c r="E34" s="984">
        <v>13937.5</v>
      </c>
      <c r="F34" s="986">
        <v>0.15</v>
      </c>
      <c r="G34" s="991">
        <v>9684.85</v>
      </c>
      <c r="H34" s="988">
        <v>2.73</v>
      </c>
      <c r="I34" s="989">
        <v>20484.52</v>
      </c>
      <c r="J34" s="990">
        <v>2.48</v>
      </c>
    </row>
    <row r="35" spans="2:10" ht="12.75">
      <c r="B35" s="738" t="s">
        <v>401</v>
      </c>
      <c r="C35" s="991">
        <v>24365.02</v>
      </c>
      <c r="D35" s="985">
        <v>0.21</v>
      </c>
      <c r="E35" s="984">
        <v>11820.02</v>
      </c>
      <c r="F35" s="986">
        <v>0.15</v>
      </c>
      <c r="G35" s="991">
        <v>10642.76</v>
      </c>
      <c r="H35" s="988">
        <v>2.62</v>
      </c>
      <c r="I35" s="989">
        <v>14851.03</v>
      </c>
      <c r="J35" s="990">
        <v>2.51</v>
      </c>
    </row>
    <row r="36" spans="2:10" ht="12.75">
      <c r="B36" s="738" t="s">
        <v>402</v>
      </c>
      <c r="C36" s="991">
        <v>43041.61</v>
      </c>
      <c r="D36" s="985">
        <v>0.20773918429166563</v>
      </c>
      <c r="E36" s="984">
        <v>60027.97</v>
      </c>
      <c r="F36" s="986">
        <v>2.23</v>
      </c>
      <c r="G36" s="991">
        <v>18525.68</v>
      </c>
      <c r="H36" s="988">
        <v>2.2069377101947136</v>
      </c>
      <c r="I36" s="993">
        <v>15211</v>
      </c>
      <c r="J36" s="990">
        <v>2.97</v>
      </c>
    </row>
    <row r="37" spans="2:10" ht="12.75">
      <c r="B37" s="738" t="s">
        <v>403</v>
      </c>
      <c r="C37" s="994">
        <v>20209.02</v>
      </c>
      <c r="D37" s="985">
        <v>0.2017363513916063</v>
      </c>
      <c r="E37" s="984"/>
      <c r="F37" s="986"/>
      <c r="G37" s="991">
        <v>24703.4</v>
      </c>
      <c r="H37" s="988">
        <v>2.1268719058914973</v>
      </c>
      <c r="I37" s="993"/>
      <c r="J37" s="990"/>
    </row>
    <row r="38" spans="2:10" ht="12.75">
      <c r="B38" s="738" t="s">
        <v>404</v>
      </c>
      <c r="C38" s="994">
        <v>10380.09</v>
      </c>
      <c r="D38" s="985">
        <v>0.19</v>
      </c>
      <c r="E38" s="984"/>
      <c r="F38" s="986"/>
      <c r="G38" s="994">
        <v>16163.79</v>
      </c>
      <c r="H38" s="995">
        <v>2.29</v>
      </c>
      <c r="I38" s="993"/>
      <c r="J38" s="990"/>
    </row>
    <row r="39" spans="2:10" ht="12.75">
      <c r="B39" s="738" t="s">
        <v>405</v>
      </c>
      <c r="C39" s="994">
        <v>17176.57</v>
      </c>
      <c r="D39" s="985">
        <v>0.19</v>
      </c>
      <c r="E39" s="984"/>
      <c r="F39" s="986"/>
      <c r="G39" s="994">
        <v>17203.14</v>
      </c>
      <c r="H39" s="995">
        <v>2.11</v>
      </c>
      <c r="I39" s="993"/>
      <c r="J39" s="990"/>
    </row>
    <row r="40" spans="2:10" ht="12.75">
      <c r="B40" s="738" t="s">
        <v>406</v>
      </c>
      <c r="C40" s="994">
        <v>8599.57</v>
      </c>
      <c r="D40" s="985">
        <v>0.18</v>
      </c>
      <c r="E40" s="984"/>
      <c r="F40" s="996"/>
      <c r="G40" s="994">
        <v>14133.99</v>
      </c>
      <c r="H40" s="995">
        <v>2.2</v>
      </c>
      <c r="I40" s="993"/>
      <c r="J40" s="990"/>
    </row>
    <row r="41" spans="2:10" ht="12.75">
      <c r="B41" s="892" t="s">
        <v>407</v>
      </c>
      <c r="C41" s="997">
        <v>7010.36</v>
      </c>
      <c r="D41" s="998">
        <v>0.1633696910001769</v>
      </c>
      <c r="E41" s="999"/>
      <c r="F41" s="1000"/>
      <c r="G41" s="997">
        <v>16051.79</v>
      </c>
      <c r="H41" s="1001">
        <v>2.4049605139173407</v>
      </c>
      <c r="I41" s="993"/>
      <c r="J41" s="1002"/>
    </row>
    <row r="42" spans="2:10" ht="13.5" thickBot="1">
      <c r="B42" s="1003" t="s">
        <v>718</v>
      </c>
      <c r="C42" s="1004">
        <v>200760.5</v>
      </c>
      <c r="D42" s="1005">
        <v>0.21811313787794637</v>
      </c>
      <c r="E42" s="1006">
        <f>SUM(E30:E41)</f>
        <v>212526.52</v>
      </c>
      <c r="F42" s="1007"/>
      <c r="G42" s="1008">
        <v>171059.65</v>
      </c>
      <c r="H42" s="1009">
        <v>2.5416786581037276</v>
      </c>
      <c r="I42" s="1010">
        <f>SUM(I30:I41)</f>
        <v>111873.59</v>
      </c>
      <c r="J42" s="1007"/>
    </row>
    <row r="43" ht="13.5" thickTop="1">
      <c r="B43" s="358" t="s">
        <v>940</v>
      </c>
    </row>
    <row r="44" ht="12.75">
      <c r="B44" s="358"/>
    </row>
    <row r="48" ht="12.75">
      <c r="C48" s="968"/>
    </row>
  </sheetData>
  <sheetProtection/>
  <mergeCells count="19">
    <mergeCell ref="B25:J25"/>
    <mergeCell ref="B26:J26"/>
    <mergeCell ref="B27:B29"/>
    <mergeCell ref="C27:F27"/>
    <mergeCell ref="G27:J27"/>
    <mergeCell ref="C28:D28"/>
    <mergeCell ref="E28:F28"/>
    <mergeCell ref="G28:H28"/>
    <mergeCell ref="I28:J28"/>
    <mergeCell ref="B1:J1"/>
    <mergeCell ref="B2:N2"/>
    <mergeCell ref="B3:N3"/>
    <mergeCell ref="B7:B9"/>
    <mergeCell ref="C7:N7"/>
    <mergeCell ref="C8:D8"/>
    <mergeCell ref="G8:H8"/>
    <mergeCell ref="I8:J8"/>
    <mergeCell ref="K8:L8"/>
    <mergeCell ref="M8:N8"/>
  </mergeCells>
  <printOptions/>
  <pageMargins left="0.7" right="0.7" top="0.75" bottom="0.75" header="0.3" footer="0.3"/>
  <pageSetup fitToHeight="1" fitToWidth="1" horizontalDpi="600" verticalDpi="600" orientation="portrait" paperSize="9" scale="73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AB134"/>
  <sheetViews>
    <sheetView zoomScalePageLayoutView="0" workbookViewId="0" topLeftCell="A1">
      <pane xSplit="4" ySplit="70" topLeftCell="E71" activePane="bottomRight" state="frozen"/>
      <selection pane="topLeft" activeCell="AD95" sqref="AD95"/>
      <selection pane="topRight" activeCell="AD95" sqref="AD95"/>
      <selection pane="bottomLeft" activeCell="AD95" sqref="AD95"/>
      <selection pane="bottomRight" activeCell="W99" sqref="W99"/>
    </sheetView>
  </sheetViews>
  <sheetFormatPr defaultColWidth="9.140625" defaultRowHeight="12.75"/>
  <cols>
    <col min="1" max="1" width="9.140625" style="883" customWidth="1"/>
    <col min="2" max="2" width="3.140625" style="883" customWidth="1"/>
    <col min="3" max="3" width="2.7109375" style="883" customWidth="1"/>
    <col min="4" max="4" width="41.57421875" style="883" customWidth="1"/>
    <col min="5" max="5" width="9.8515625" style="883" hidden="1" customWidth="1"/>
    <col min="6" max="6" width="12.00390625" style="883" customWidth="1"/>
    <col min="7" max="7" width="12.28125" style="883" customWidth="1"/>
    <col min="8" max="8" width="9.8515625" style="883" hidden="1" customWidth="1"/>
    <col min="9" max="9" width="11.00390625" style="883" customWidth="1"/>
    <col min="10" max="10" width="10.421875" style="883" hidden="1" customWidth="1"/>
    <col min="11" max="12" width="0" style="883" hidden="1" customWidth="1"/>
    <col min="13" max="13" width="9.140625" style="883" hidden="1" customWidth="1"/>
    <col min="14" max="14" width="0" style="883" hidden="1" customWidth="1"/>
    <col min="15" max="15" width="9.57421875" style="883" hidden="1" customWidth="1"/>
    <col min="16" max="16" width="9.57421875" style="883" customWidth="1"/>
    <col min="17" max="20" width="9.140625" style="883" hidden="1" customWidth="1"/>
    <col min="21" max="21" width="9.140625" style="883" customWidth="1"/>
    <col min="22" max="22" width="11.00390625" style="883" customWidth="1"/>
    <col min="23" max="16384" width="9.140625" style="883" customWidth="1"/>
  </cols>
  <sheetData>
    <row r="1" spans="2:4" ht="12.75" customHeight="1" hidden="1">
      <c r="B1" s="1818" t="s">
        <v>726</v>
      </c>
      <c r="C1" s="1818"/>
      <c r="D1" s="1818"/>
    </row>
    <row r="2" spans="2:4" ht="12.75" customHeight="1" hidden="1">
      <c r="B2" s="1818" t="s">
        <v>941</v>
      </c>
      <c r="C2" s="1818"/>
      <c r="D2" s="1818"/>
    </row>
    <row r="3" spans="2:4" ht="12.75" customHeight="1" hidden="1">
      <c r="B3" s="1818" t="s">
        <v>942</v>
      </c>
      <c r="C3" s="1818"/>
      <c r="D3" s="1818"/>
    </row>
    <row r="4" spans="2:4" ht="5.25" customHeight="1" hidden="1">
      <c r="B4" s="356"/>
      <c r="C4" s="356"/>
      <c r="D4" s="356"/>
    </row>
    <row r="5" spans="2:4" ht="12.75" customHeight="1" hidden="1">
      <c r="B5" s="1818" t="s">
        <v>21</v>
      </c>
      <c r="C5" s="1818"/>
      <c r="D5" s="1818"/>
    </row>
    <row r="6" spans="2:4" ht="12.75" customHeight="1" hidden="1">
      <c r="B6" s="1818" t="s">
        <v>943</v>
      </c>
      <c r="C6" s="1818"/>
      <c r="D6" s="1818"/>
    </row>
    <row r="7" spans="2:4" ht="5.25" customHeight="1" hidden="1">
      <c r="B7" s="442"/>
      <c r="C7" s="442"/>
      <c r="D7" s="442"/>
    </row>
    <row r="8" spans="2:4" s="1011" customFormat="1" ht="12.75" customHeight="1" hidden="1">
      <c r="B8" s="1882" t="s">
        <v>944</v>
      </c>
      <c r="C8" s="1883"/>
      <c r="D8" s="1884"/>
    </row>
    <row r="9" spans="2:4" s="1011" customFormat="1" ht="12.75" customHeight="1" hidden="1">
      <c r="B9" s="1886" t="s">
        <v>945</v>
      </c>
      <c r="C9" s="1887"/>
      <c r="D9" s="1888"/>
    </row>
    <row r="10" spans="2:4" ht="12.75" hidden="1">
      <c r="B10" s="1012" t="s">
        <v>946</v>
      </c>
      <c r="C10" s="1013"/>
      <c r="D10" s="1014"/>
    </row>
    <row r="11" spans="2:4" ht="12.75" hidden="1">
      <c r="B11" s="1015"/>
      <c r="C11" s="423" t="s">
        <v>947</v>
      </c>
      <c r="D11" s="404"/>
    </row>
    <row r="12" spans="2:4" ht="12.75" hidden="1">
      <c r="B12" s="1016"/>
      <c r="C12" s="423" t="s">
        <v>948</v>
      </c>
      <c r="D12" s="404"/>
    </row>
    <row r="13" spans="2:4" ht="12.75" hidden="1">
      <c r="B13" s="1016"/>
      <c r="C13" s="423" t="s">
        <v>949</v>
      </c>
      <c r="D13" s="404"/>
    </row>
    <row r="14" spans="2:4" ht="12.75" hidden="1">
      <c r="B14" s="1016"/>
      <c r="C14" s="423" t="s">
        <v>950</v>
      </c>
      <c r="D14" s="404"/>
    </row>
    <row r="15" spans="2:4" ht="12.75" hidden="1">
      <c r="B15" s="1016"/>
      <c r="C15" s="358" t="s">
        <v>951</v>
      </c>
      <c r="D15" s="404"/>
    </row>
    <row r="16" spans="2:4" ht="12.75" hidden="1">
      <c r="B16" s="1016"/>
      <c r="C16" s="358" t="s">
        <v>952</v>
      </c>
      <c r="D16" s="404"/>
    </row>
    <row r="17" spans="2:4" ht="7.5" customHeight="1" hidden="1">
      <c r="B17" s="1017"/>
      <c r="C17" s="1018"/>
      <c r="D17" s="1019"/>
    </row>
    <row r="18" spans="2:4" ht="12.75" hidden="1">
      <c r="B18" s="1015" t="s">
        <v>953</v>
      </c>
      <c r="C18" s="358"/>
      <c r="D18" s="404"/>
    </row>
    <row r="19" spans="2:4" ht="12.75" hidden="1">
      <c r="B19" s="1015"/>
      <c r="C19" s="358" t="s">
        <v>954</v>
      </c>
      <c r="D19" s="404"/>
    </row>
    <row r="20" spans="2:4" ht="12.75" hidden="1">
      <c r="B20" s="1016"/>
      <c r="C20" s="358" t="s">
        <v>955</v>
      </c>
      <c r="D20" s="404"/>
    </row>
    <row r="21" spans="2:4" ht="12.75" hidden="1">
      <c r="B21" s="1016"/>
      <c r="C21" s="423" t="s">
        <v>956</v>
      </c>
      <c r="D21" s="404"/>
    </row>
    <row r="22" spans="2:4" ht="12.75" hidden="1">
      <c r="B22" s="1020" t="s">
        <v>957</v>
      </c>
      <c r="C22" s="1021"/>
      <c r="D22" s="1022"/>
    </row>
    <row r="23" spans="2:4" ht="12.75" hidden="1">
      <c r="B23" s="1015" t="s">
        <v>958</v>
      </c>
      <c r="C23" s="358"/>
      <c r="D23" s="404"/>
    </row>
    <row r="24" spans="2:4" ht="12.75" hidden="1">
      <c r="B24" s="1016"/>
      <c r="C24" s="1023" t="s">
        <v>959</v>
      </c>
      <c r="D24" s="404"/>
    </row>
    <row r="25" spans="2:4" ht="12.75" hidden="1">
      <c r="B25" s="1016"/>
      <c r="C25" s="358" t="s">
        <v>960</v>
      </c>
      <c r="D25" s="404"/>
    </row>
    <row r="26" spans="2:4" ht="12.75" hidden="1">
      <c r="B26" s="1016"/>
      <c r="C26" s="358" t="s">
        <v>961</v>
      </c>
      <c r="D26" s="404"/>
    </row>
    <row r="27" spans="2:4" ht="12.75" hidden="1">
      <c r="B27" s="1016"/>
      <c r="C27" s="358"/>
      <c r="D27" s="404" t="s">
        <v>962</v>
      </c>
    </row>
    <row r="28" spans="2:4" ht="12.75" hidden="1">
      <c r="B28" s="1016"/>
      <c r="C28" s="358"/>
      <c r="D28" s="404" t="s">
        <v>963</v>
      </c>
    </row>
    <row r="29" spans="2:4" ht="12.75" hidden="1">
      <c r="B29" s="1016"/>
      <c r="C29" s="358"/>
      <c r="D29" s="404" t="s">
        <v>964</v>
      </c>
    </row>
    <row r="30" spans="2:4" ht="12.75" hidden="1">
      <c r="B30" s="1016"/>
      <c r="C30" s="358"/>
      <c r="D30" s="404" t="s">
        <v>965</v>
      </c>
    </row>
    <row r="31" spans="2:4" ht="12.75" hidden="1">
      <c r="B31" s="1016"/>
      <c r="C31" s="358"/>
      <c r="D31" s="404" t="s">
        <v>966</v>
      </c>
    </row>
    <row r="32" spans="2:4" ht="7.5" customHeight="1" hidden="1">
      <c r="B32" s="1016"/>
      <c r="C32" s="358"/>
      <c r="D32" s="404"/>
    </row>
    <row r="33" spans="2:4" ht="12.75" hidden="1">
      <c r="B33" s="1016"/>
      <c r="C33" s="1023" t="s">
        <v>967</v>
      </c>
      <c r="D33" s="404"/>
    </row>
    <row r="34" spans="2:4" ht="12.75" hidden="1">
      <c r="B34" s="1016"/>
      <c r="C34" s="358" t="s">
        <v>968</v>
      </c>
      <c r="D34" s="404"/>
    </row>
    <row r="35" spans="2:4" ht="12.75" hidden="1">
      <c r="B35" s="1016"/>
      <c r="C35" s="423" t="s">
        <v>969</v>
      </c>
      <c r="D35" s="404"/>
    </row>
    <row r="36" spans="2:4" ht="12.75" hidden="1">
      <c r="B36" s="1016"/>
      <c r="C36" s="423" t="s">
        <v>970</v>
      </c>
      <c r="D36" s="404"/>
    </row>
    <row r="37" spans="2:4" ht="12.75" hidden="1">
      <c r="B37" s="1016"/>
      <c r="C37" s="423" t="s">
        <v>971</v>
      </c>
      <c r="D37" s="404"/>
    </row>
    <row r="38" spans="2:4" ht="12.75" hidden="1">
      <c r="B38" s="1016"/>
      <c r="C38" s="423" t="s">
        <v>972</v>
      </c>
      <c r="D38" s="404"/>
    </row>
    <row r="39" spans="2:4" ht="7.5" customHeight="1" hidden="1">
      <c r="B39" s="1017"/>
      <c r="C39" s="1024"/>
      <c r="D39" s="1019"/>
    </row>
    <row r="40" spans="2:4" s="1028" customFormat="1" ht="12.75" hidden="1">
      <c r="B40" s="1025"/>
      <c r="C40" s="1026" t="s">
        <v>973</v>
      </c>
      <c r="D40" s="1027"/>
    </row>
    <row r="41" spans="2:4" ht="12.75" hidden="1">
      <c r="B41" s="442" t="s">
        <v>974</v>
      </c>
      <c r="C41" s="358"/>
      <c r="D41" s="358"/>
    </row>
    <row r="42" spans="2:4" ht="12.75" hidden="1">
      <c r="B42" s="442"/>
      <c r="C42" s="358" t="s">
        <v>975</v>
      </c>
      <c r="D42" s="358"/>
    </row>
    <row r="43" spans="2:4" ht="12.75" hidden="1">
      <c r="B43" s="442"/>
      <c r="C43" s="358" t="s">
        <v>976</v>
      </c>
      <c r="D43" s="358"/>
    </row>
    <row r="44" spans="2:4" ht="12.75" hidden="1">
      <c r="B44" s="442"/>
      <c r="C44" s="358" t="s">
        <v>977</v>
      </c>
      <c r="D44" s="358"/>
    </row>
    <row r="45" spans="2:4" ht="12.75" hidden="1">
      <c r="B45" s="442"/>
      <c r="C45" s="358" t="s">
        <v>978</v>
      </c>
      <c r="D45" s="358"/>
    </row>
    <row r="46" spans="2:4" ht="12.75" hidden="1">
      <c r="B46" s="442"/>
      <c r="C46" s="358"/>
      <c r="D46" s="358"/>
    </row>
    <row r="47" spans="2:4" ht="12.75" hidden="1">
      <c r="B47" s="442" t="s">
        <v>979</v>
      </c>
      <c r="C47" s="358" t="s">
        <v>980</v>
      </c>
      <c r="D47" s="358"/>
    </row>
    <row r="48" spans="2:4" ht="12.75" hidden="1">
      <c r="B48" s="442"/>
      <c r="C48" s="358"/>
      <c r="D48" s="358" t="s">
        <v>959</v>
      </c>
    </row>
    <row r="49" spans="2:4" ht="12.75" hidden="1">
      <c r="B49" s="442"/>
      <c r="C49" s="358"/>
      <c r="D49" s="358" t="s">
        <v>961</v>
      </c>
    </row>
    <row r="50" spans="2:4" ht="12.75" hidden="1">
      <c r="B50" s="442"/>
      <c r="C50" s="358"/>
      <c r="D50" s="1029" t="s">
        <v>963</v>
      </c>
    </row>
    <row r="51" spans="2:4" ht="12.75" hidden="1">
      <c r="B51" s="442"/>
      <c r="C51" s="358"/>
      <c r="D51" s="1029" t="s">
        <v>964</v>
      </c>
    </row>
    <row r="52" spans="2:4" ht="12.75" hidden="1">
      <c r="B52" s="442"/>
      <c r="C52" s="358"/>
      <c r="D52" s="1029" t="s">
        <v>965</v>
      </c>
    </row>
    <row r="53" spans="2:4" ht="12.75" hidden="1">
      <c r="B53" s="442"/>
      <c r="C53" s="358"/>
      <c r="D53" s="1029" t="s">
        <v>981</v>
      </c>
    </row>
    <row r="54" spans="2:4" ht="12.75" hidden="1">
      <c r="B54" s="442"/>
      <c r="C54" s="358"/>
      <c r="D54" s="1029" t="s">
        <v>982</v>
      </c>
    </row>
    <row r="55" spans="2:4" ht="12.75" hidden="1">
      <c r="B55" s="442"/>
      <c r="C55" s="358"/>
      <c r="D55" s="1029" t="s">
        <v>983</v>
      </c>
    </row>
    <row r="56" spans="2:4" ht="12.75" hidden="1">
      <c r="B56" s="442"/>
      <c r="C56" s="358"/>
      <c r="D56" s="1029" t="s">
        <v>984</v>
      </c>
    </row>
    <row r="57" spans="2:4" ht="12.75" hidden="1">
      <c r="B57" s="442"/>
      <c r="C57" s="358"/>
      <c r="D57" s="358" t="s">
        <v>967</v>
      </c>
    </row>
    <row r="58" spans="2:4" ht="12.75" hidden="1">
      <c r="B58" s="442"/>
      <c r="C58" s="358"/>
      <c r="D58" s="358" t="s">
        <v>968</v>
      </c>
    </row>
    <row r="59" spans="2:4" ht="12.75" hidden="1">
      <c r="B59" s="442"/>
      <c r="C59" s="358"/>
      <c r="D59" s="558" t="s">
        <v>985</v>
      </c>
    </row>
    <row r="60" spans="2:4" ht="12.75" hidden="1">
      <c r="B60" s="442"/>
      <c r="C60" s="358"/>
      <c r="D60" s="558" t="s">
        <v>986</v>
      </c>
    </row>
    <row r="61" spans="2:4" ht="12.75" hidden="1">
      <c r="B61" s="442"/>
      <c r="C61" s="358"/>
      <c r="D61" s="423" t="s">
        <v>971</v>
      </c>
    </row>
    <row r="62" spans="2:4" ht="12.75" hidden="1">
      <c r="B62" s="442"/>
      <c r="C62" s="358"/>
      <c r="D62" s="423"/>
    </row>
    <row r="63" spans="2:4" ht="12.75" hidden="1">
      <c r="B63" s="1030" t="s">
        <v>987</v>
      </c>
      <c r="C63" s="358"/>
      <c r="D63" s="358"/>
    </row>
    <row r="64" spans="2:4" ht="12.75" hidden="1">
      <c r="B64" s="1030" t="s">
        <v>988</v>
      </c>
      <c r="C64" s="358"/>
      <c r="D64" s="358"/>
    </row>
    <row r="65" spans="3:4" ht="12.75" hidden="1">
      <c r="C65" s="902"/>
      <c r="D65" s="902"/>
    </row>
    <row r="66" spans="2:28" ht="15.75" customHeight="1">
      <c r="B66" s="1864" t="s">
        <v>989</v>
      </c>
      <c r="C66" s="1864"/>
      <c r="D66" s="1864"/>
      <c r="E66" s="1864"/>
      <c r="F66" s="1864"/>
      <c r="G66" s="1864"/>
      <c r="H66" s="1864"/>
      <c r="I66" s="1864"/>
      <c r="J66" s="1864"/>
      <c r="K66" s="1864"/>
      <c r="L66" s="1864"/>
      <c r="M66" s="1864"/>
      <c r="N66" s="1864"/>
      <c r="O66" s="1864"/>
      <c r="P66" s="1864"/>
      <c r="Q66" s="1864"/>
      <c r="R66" s="1864"/>
      <c r="S66" s="1864"/>
      <c r="T66" s="1864"/>
      <c r="U66" s="1864"/>
      <c r="V66" s="1864"/>
      <c r="W66" s="1864"/>
      <c r="X66" s="1864"/>
      <c r="Y66" s="1864"/>
      <c r="Z66" s="1864"/>
      <c r="AA66" s="1864"/>
      <c r="AB66" s="1864"/>
    </row>
    <row r="67" spans="2:28" ht="15.75">
      <c r="B67" s="1834" t="s">
        <v>21</v>
      </c>
      <c r="C67" s="1834"/>
      <c r="D67" s="1834"/>
      <c r="E67" s="1834"/>
      <c r="F67" s="1834"/>
      <c r="G67" s="1834"/>
      <c r="H67" s="1834"/>
      <c r="I67" s="1834"/>
      <c r="J67" s="1834"/>
      <c r="K67" s="1834"/>
      <c r="L67" s="1834"/>
      <c r="M67" s="1834"/>
      <c r="N67" s="1834"/>
      <c r="O67" s="1834"/>
      <c r="P67" s="1834"/>
      <c r="Q67" s="1834"/>
      <c r="R67" s="1834"/>
      <c r="S67" s="1834"/>
      <c r="T67" s="1834"/>
      <c r="U67" s="1834"/>
      <c r="V67" s="1834"/>
      <c r="W67" s="1834"/>
      <c r="X67" s="1834"/>
      <c r="Y67" s="1834"/>
      <c r="Z67" s="1834"/>
      <c r="AA67" s="1834"/>
      <c r="AB67" s="1834"/>
    </row>
    <row r="68" spans="2:28" ht="13.5" thickBot="1">
      <c r="B68" s="1893" t="s">
        <v>990</v>
      </c>
      <c r="C68" s="1893"/>
      <c r="D68" s="1893"/>
      <c r="E68" s="1893"/>
      <c r="F68" s="1893"/>
      <c r="G68" s="1893"/>
      <c r="H68" s="1893"/>
      <c r="I68" s="1893"/>
      <c r="J68" s="1893"/>
      <c r="K68" s="1893"/>
      <c r="L68" s="1893"/>
      <c r="M68" s="1893"/>
      <c r="N68" s="1893"/>
      <c r="O68" s="1893"/>
      <c r="P68" s="1893"/>
      <c r="Q68" s="1893"/>
      <c r="R68" s="1893"/>
      <c r="S68" s="1893"/>
      <c r="T68" s="1893"/>
      <c r="U68" s="1893"/>
      <c r="V68" s="1893"/>
      <c r="W68" s="1893"/>
      <c r="X68" s="1893"/>
      <c r="Y68" s="1893"/>
      <c r="Z68" s="1893"/>
      <c r="AA68" s="1893"/>
      <c r="AB68" s="1893"/>
    </row>
    <row r="69" spans="2:28" ht="12.75" customHeight="1" thickTop="1">
      <c r="B69" s="1889" t="s">
        <v>944</v>
      </c>
      <c r="C69" s="1890"/>
      <c r="D69" s="1890"/>
      <c r="E69" s="1031">
        <v>2010</v>
      </c>
      <c r="F69" s="1031">
        <v>2011</v>
      </c>
      <c r="G69" s="1031">
        <v>2012</v>
      </c>
      <c r="H69" s="1032">
        <v>2013</v>
      </c>
      <c r="I69" s="1032">
        <v>2013</v>
      </c>
      <c r="J69" s="1032">
        <v>2013</v>
      </c>
      <c r="K69" s="1032">
        <v>2013</v>
      </c>
      <c r="L69" s="1032">
        <v>2013</v>
      </c>
      <c r="M69" s="1032">
        <v>2013</v>
      </c>
      <c r="N69" s="1032">
        <v>2013</v>
      </c>
      <c r="O69" s="1032">
        <v>2014</v>
      </c>
      <c r="P69" s="1032">
        <v>2014</v>
      </c>
      <c r="Q69" s="1032">
        <v>2014</v>
      </c>
      <c r="R69" s="1032">
        <v>2014</v>
      </c>
      <c r="S69" s="1032">
        <v>2014</v>
      </c>
      <c r="T69" s="1032">
        <v>2014</v>
      </c>
      <c r="U69" s="1032">
        <v>2014</v>
      </c>
      <c r="V69" s="1032">
        <v>2014</v>
      </c>
      <c r="W69" s="1032">
        <v>2014</v>
      </c>
      <c r="X69" s="1032">
        <v>2014</v>
      </c>
      <c r="Y69" s="1032">
        <v>2014</v>
      </c>
      <c r="Z69" s="1032">
        <v>2014</v>
      </c>
      <c r="AA69" s="1032">
        <v>2015</v>
      </c>
      <c r="AB69" s="1033">
        <v>2015</v>
      </c>
    </row>
    <row r="70" spans="2:28" ht="12.75">
      <c r="B70" s="1891" t="s">
        <v>991</v>
      </c>
      <c r="C70" s="1892"/>
      <c r="D70" s="1892"/>
      <c r="E70" s="1034" t="s">
        <v>992</v>
      </c>
      <c r="F70" s="1034" t="s">
        <v>992</v>
      </c>
      <c r="G70" s="1034" t="s">
        <v>992</v>
      </c>
      <c r="H70" s="1034" t="s">
        <v>993</v>
      </c>
      <c r="I70" s="1034" t="s">
        <v>992</v>
      </c>
      <c r="J70" s="1034" t="s">
        <v>994</v>
      </c>
      <c r="K70" s="1034" t="s">
        <v>995</v>
      </c>
      <c r="L70" s="1034" t="s">
        <v>996</v>
      </c>
      <c r="M70" s="1034" t="s">
        <v>997</v>
      </c>
      <c r="N70" s="1034" t="s">
        <v>998</v>
      </c>
      <c r="O70" s="1034" t="s">
        <v>999</v>
      </c>
      <c r="P70" s="1034" t="s">
        <v>583</v>
      </c>
      <c r="Q70" s="1034" t="s">
        <v>1000</v>
      </c>
      <c r="R70" s="1034" t="s">
        <v>1001</v>
      </c>
      <c r="S70" s="1034" t="s">
        <v>916</v>
      </c>
      <c r="T70" s="1034" t="s">
        <v>993</v>
      </c>
      <c r="U70" s="1034" t="s">
        <v>992</v>
      </c>
      <c r="V70" s="1034" t="s">
        <v>994</v>
      </c>
      <c r="W70" s="1034" t="s">
        <v>995</v>
      </c>
      <c r="X70" s="1034" t="s">
        <v>996</v>
      </c>
      <c r="Y70" s="1034" t="s">
        <v>997</v>
      </c>
      <c r="Z70" s="1034" t="s">
        <v>998</v>
      </c>
      <c r="AA70" s="1034" t="s">
        <v>999</v>
      </c>
      <c r="AB70" s="1035" t="s">
        <v>583</v>
      </c>
    </row>
    <row r="71" spans="2:28" ht="12.75">
      <c r="B71" s="1036" t="s">
        <v>1002</v>
      </c>
      <c r="C71" s="1037"/>
      <c r="D71" s="1037"/>
      <c r="E71" s="1038"/>
      <c r="F71" s="1038"/>
      <c r="G71" s="1038"/>
      <c r="H71" s="1038"/>
      <c r="I71" s="965"/>
      <c r="J71" s="965"/>
      <c r="K71" s="965"/>
      <c r="L71" s="965"/>
      <c r="M71" s="965"/>
      <c r="N71" s="965"/>
      <c r="O71" s="965"/>
      <c r="P71" s="965"/>
      <c r="Q71" s="965"/>
      <c r="R71" s="965"/>
      <c r="S71" s="965"/>
      <c r="T71" s="1039"/>
      <c r="U71" s="965"/>
      <c r="V71" s="965"/>
      <c r="W71" s="965"/>
      <c r="X71" s="965"/>
      <c r="Y71" s="965"/>
      <c r="Z71" s="965"/>
      <c r="AA71" s="965"/>
      <c r="AB71" s="895"/>
    </row>
    <row r="72" spans="2:28" ht="12.75">
      <c r="B72" s="1040"/>
      <c r="C72" s="358" t="s">
        <v>954</v>
      </c>
      <c r="D72" s="404"/>
      <c r="E72" s="965"/>
      <c r="F72" s="965"/>
      <c r="G72" s="965"/>
      <c r="H72" s="1038"/>
      <c r="I72" s="965"/>
      <c r="J72" s="965"/>
      <c r="K72" s="965"/>
      <c r="L72" s="965"/>
      <c r="M72" s="965"/>
      <c r="N72" s="965"/>
      <c r="O72" s="965"/>
      <c r="P72" s="965"/>
      <c r="Q72" s="965"/>
      <c r="R72" s="965"/>
      <c r="S72" s="965"/>
      <c r="T72" s="965"/>
      <c r="U72" s="965"/>
      <c r="V72" s="965"/>
      <c r="W72" s="965"/>
      <c r="X72" s="965"/>
      <c r="Y72" s="965"/>
      <c r="Z72" s="965"/>
      <c r="AA72" s="965"/>
      <c r="AB72" s="895"/>
    </row>
    <row r="73" spans="2:28" ht="12.75">
      <c r="B73" s="1040"/>
      <c r="C73" s="1041" t="s">
        <v>1003</v>
      </c>
      <c r="D73" s="1042"/>
      <c r="E73" s="1038" t="s">
        <v>24</v>
      </c>
      <c r="F73" s="1038">
        <v>5.5</v>
      </c>
      <c r="G73" s="1039">
        <v>5</v>
      </c>
      <c r="H73" s="1039">
        <v>6</v>
      </c>
      <c r="I73" s="1039">
        <v>6</v>
      </c>
      <c r="J73" s="1039">
        <v>5</v>
      </c>
      <c r="K73" s="1039">
        <v>5</v>
      </c>
      <c r="L73" s="1039">
        <v>5</v>
      </c>
      <c r="M73" s="1039">
        <v>5</v>
      </c>
      <c r="N73" s="1039">
        <v>5</v>
      </c>
      <c r="O73" s="1039">
        <v>5</v>
      </c>
      <c r="P73" s="1039">
        <v>5</v>
      </c>
      <c r="Q73" s="1039">
        <v>5</v>
      </c>
      <c r="R73" s="1039">
        <v>5</v>
      </c>
      <c r="S73" s="1039">
        <v>5</v>
      </c>
      <c r="T73" s="1039">
        <v>5</v>
      </c>
      <c r="U73" s="1039">
        <v>5</v>
      </c>
      <c r="V73" s="1039">
        <v>6</v>
      </c>
      <c r="W73" s="1039">
        <v>6</v>
      </c>
      <c r="X73" s="1039">
        <v>6</v>
      </c>
      <c r="Y73" s="1039">
        <v>6</v>
      </c>
      <c r="Z73" s="1039">
        <v>6</v>
      </c>
      <c r="AA73" s="1039">
        <v>6</v>
      </c>
      <c r="AB73" s="1043">
        <v>6</v>
      </c>
    </row>
    <row r="74" spans="2:28" ht="12.75">
      <c r="B74" s="1040"/>
      <c r="C74" s="1041" t="s">
        <v>1004</v>
      </c>
      <c r="D74" s="1042"/>
      <c r="E74" s="1044">
        <v>5.5</v>
      </c>
      <c r="F74" s="1038">
        <v>5.5</v>
      </c>
      <c r="G74" s="1039">
        <v>5</v>
      </c>
      <c r="H74" s="1039">
        <v>5.5</v>
      </c>
      <c r="I74" s="1039">
        <v>5.5</v>
      </c>
      <c r="J74" s="1039">
        <v>4.5</v>
      </c>
      <c r="K74" s="1039">
        <v>4.5</v>
      </c>
      <c r="L74" s="1039">
        <v>4.5</v>
      </c>
      <c r="M74" s="1039">
        <v>4.5</v>
      </c>
      <c r="N74" s="1039">
        <v>4.5</v>
      </c>
      <c r="O74" s="1039">
        <v>4.5</v>
      </c>
      <c r="P74" s="1039">
        <v>4.5</v>
      </c>
      <c r="Q74" s="1039">
        <v>4.5</v>
      </c>
      <c r="R74" s="1039">
        <v>4.5</v>
      </c>
      <c r="S74" s="1039">
        <v>4.5</v>
      </c>
      <c r="T74" s="1039">
        <v>4.5</v>
      </c>
      <c r="U74" s="1039">
        <v>4.5</v>
      </c>
      <c r="V74" s="1039">
        <v>5</v>
      </c>
      <c r="W74" s="1039">
        <v>5</v>
      </c>
      <c r="X74" s="1039">
        <v>5</v>
      </c>
      <c r="Y74" s="1039">
        <v>5</v>
      </c>
      <c r="Z74" s="1039">
        <v>5</v>
      </c>
      <c r="AA74" s="1039">
        <v>5</v>
      </c>
      <c r="AB74" s="1043">
        <v>5</v>
      </c>
    </row>
    <row r="75" spans="2:28" ht="12.75">
      <c r="B75" s="1040"/>
      <c r="C75" s="1041" t="s">
        <v>1005</v>
      </c>
      <c r="D75" s="1042"/>
      <c r="E75" s="1044">
        <v>5.5</v>
      </c>
      <c r="F75" s="1038">
        <v>5.5</v>
      </c>
      <c r="G75" s="1039">
        <v>5</v>
      </c>
      <c r="H75" s="1039">
        <v>5</v>
      </c>
      <c r="I75" s="1039">
        <v>5</v>
      </c>
      <c r="J75" s="1039">
        <v>4</v>
      </c>
      <c r="K75" s="1039">
        <v>4</v>
      </c>
      <c r="L75" s="1039">
        <v>4</v>
      </c>
      <c r="M75" s="1039">
        <v>4</v>
      </c>
      <c r="N75" s="1039">
        <v>4</v>
      </c>
      <c r="O75" s="1039">
        <v>4</v>
      </c>
      <c r="P75" s="1039">
        <v>4</v>
      </c>
      <c r="Q75" s="1039">
        <v>4</v>
      </c>
      <c r="R75" s="1039">
        <v>4</v>
      </c>
      <c r="S75" s="1039">
        <v>4</v>
      </c>
      <c r="T75" s="1039">
        <v>4</v>
      </c>
      <c r="U75" s="1039">
        <v>4</v>
      </c>
      <c r="V75" s="1039">
        <v>4</v>
      </c>
      <c r="W75" s="1039">
        <v>4</v>
      </c>
      <c r="X75" s="1039">
        <v>4</v>
      </c>
      <c r="Y75" s="1039">
        <v>4</v>
      </c>
      <c r="Z75" s="1039">
        <v>4</v>
      </c>
      <c r="AA75" s="1039">
        <v>4</v>
      </c>
      <c r="AB75" s="1043">
        <v>4</v>
      </c>
    </row>
    <row r="76" spans="2:28" ht="12.75">
      <c r="B76" s="1045"/>
      <c r="C76" s="358" t="s">
        <v>1006</v>
      </c>
      <c r="D76" s="404"/>
      <c r="E76" s="1044">
        <v>6.5</v>
      </c>
      <c r="F76" s="1039">
        <v>7</v>
      </c>
      <c r="G76" s="1039">
        <v>7</v>
      </c>
      <c r="H76" s="1039">
        <v>8</v>
      </c>
      <c r="I76" s="1039">
        <v>8</v>
      </c>
      <c r="J76" s="1039">
        <v>8</v>
      </c>
      <c r="K76" s="1039">
        <v>8</v>
      </c>
      <c r="L76" s="1039">
        <v>8</v>
      </c>
      <c r="M76" s="1039">
        <v>8</v>
      </c>
      <c r="N76" s="1039">
        <v>8</v>
      </c>
      <c r="O76" s="1039">
        <v>8</v>
      </c>
      <c r="P76" s="1039">
        <v>8</v>
      </c>
      <c r="Q76" s="1039">
        <v>8</v>
      </c>
      <c r="R76" s="1039">
        <v>8</v>
      </c>
      <c r="S76" s="1039">
        <v>8</v>
      </c>
      <c r="T76" s="1039">
        <v>8</v>
      </c>
      <c r="U76" s="1039">
        <v>8</v>
      </c>
      <c r="V76" s="1039">
        <v>8</v>
      </c>
      <c r="W76" s="1039">
        <v>8</v>
      </c>
      <c r="X76" s="1039">
        <v>8</v>
      </c>
      <c r="Y76" s="1039">
        <v>8</v>
      </c>
      <c r="Z76" s="1039">
        <v>8</v>
      </c>
      <c r="AA76" s="1039">
        <v>8</v>
      </c>
      <c r="AB76" s="1043">
        <v>8</v>
      </c>
    </row>
    <row r="77" spans="2:28" s="902" customFormat="1" ht="12.75">
      <c r="B77" s="1045"/>
      <c r="C77" s="358" t="s">
        <v>1007</v>
      </c>
      <c r="D77" s="404"/>
      <c r="E77" s="1046"/>
      <c r="F77" s="965"/>
      <c r="G77" s="965"/>
      <c r="H77" s="965"/>
      <c r="I77" s="965"/>
      <c r="J77" s="965"/>
      <c r="K77" s="965"/>
      <c r="L77" s="965"/>
      <c r="M77" s="965"/>
      <c r="N77" s="965"/>
      <c r="O77" s="965"/>
      <c r="P77" s="965"/>
      <c r="Q77" s="965"/>
      <c r="R77" s="965"/>
      <c r="S77" s="965"/>
      <c r="T77" s="965"/>
      <c r="U77" s="965"/>
      <c r="V77" s="965"/>
      <c r="W77" s="965"/>
      <c r="X77" s="965"/>
      <c r="Y77" s="965"/>
      <c r="Z77" s="965"/>
      <c r="AA77" s="965"/>
      <c r="AB77" s="895"/>
    </row>
    <row r="78" spans="2:28" s="902" customFormat="1" ht="12.75">
      <c r="B78" s="1045"/>
      <c r="C78" s="358"/>
      <c r="D78" s="404" t="s">
        <v>1008</v>
      </c>
      <c r="E78" s="1044"/>
      <c r="F78" s="1038">
        <v>1.5</v>
      </c>
      <c r="G78" s="1038">
        <v>1.5</v>
      </c>
      <c r="H78" s="1038">
        <v>1.5</v>
      </c>
      <c r="I78" s="1039">
        <v>1.5</v>
      </c>
      <c r="J78" s="1039">
        <v>1</v>
      </c>
      <c r="K78" s="1039">
        <v>1</v>
      </c>
      <c r="L78" s="1039">
        <v>1</v>
      </c>
      <c r="M78" s="1039">
        <v>1</v>
      </c>
      <c r="N78" s="1039">
        <v>1</v>
      </c>
      <c r="O78" s="1039">
        <v>1</v>
      </c>
      <c r="P78" s="1039">
        <v>1</v>
      </c>
      <c r="Q78" s="1039">
        <v>1</v>
      </c>
      <c r="R78" s="1039">
        <v>1</v>
      </c>
      <c r="S78" s="1039">
        <v>1</v>
      </c>
      <c r="T78" s="1039">
        <v>1</v>
      </c>
      <c r="U78" s="1039">
        <v>1</v>
      </c>
      <c r="V78" s="1039">
        <v>1</v>
      </c>
      <c r="W78" s="1039">
        <v>1</v>
      </c>
      <c r="X78" s="1039">
        <v>1</v>
      </c>
      <c r="Y78" s="1039">
        <v>1</v>
      </c>
      <c r="Z78" s="1039">
        <v>1</v>
      </c>
      <c r="AA78" s="1039">
        <v>1</v>
      </c>
      <c r="AB78" s="1043">
        <v>1</v>
      </c>
    </row>
    <row r="79" spans="2:28" s="902" customFormat="1" ht="12.75" customHeight="1">
      <c r="B79" s="1045"/>
      <c r="C79" s="358"/>
      <c r="D79" s="404" t="s">
        <v>1009</v>
      </c>
      <c r="E79" s="1047"/>
      <c r="F79" s="1039">
        <v>7</v>
      </c>
      <c r="G79" s="1039">
        <v>7</v>
      </c>
      <c r="H79" s="1039">
        <v>6</v>
      </c>
      <c r="I79" s="1039">
        <v>6</v>
      </c>
      <c r="J79" s="1039">
        <v>5</v>
      </c>
      <c r="K79" s="1039">
        <v>5</v>
      </c>
      <c r="L79" s="1039">
        <v>5</v>
      </c>
      <c r="M79" s="1039">
        <v>5</v>
      </c>
      <c r="N79" s="1039">
        <v>5</v>
      </c>
      <c r="O79" s="1039">
        <v>5</v>
      </c>
      <c r="P79" s="1039">
        <v>5</v>
      </c>
      <c r="Q79" s="1039">
        <v>5</v>
      </c>
      <c r="R79" s="1039">
        <v>5</v>
      </c>
      <c r="S79" s="1039">
        <v>5</v>
      </c>
      <c r="T79" s="1039">
        <v>5</v>
      </c>
      <c r="U79" s="1039">
        <v>5</v>
      </c>
      <c r="V79" s="1039">
        <v>4</v>
      </c>
      <c r="W79" s="1039">
        <v>4</v>
      </c>
      <c r="X79" s="1039">
        <v>4</v>
      </c>
      <c r="Y79" s="1039">
        <v>4</v>
      </c>
      <c r="Z79" s="1039">
        <v>4</v>
      </c>
      <c r="AA79" s="1039">
        <v>4</v>
      </c>
      <c r="AB79" s="1043">
        <v>4</v>
      </c>
    </row>
    <row r="80" spans="2:28" ht="12.75">
      <c r="B80" s="1045"/>
      <c r="C80" s="358"/>
      <c r="D80" s="404" t="s">
        <v>1010</v>
      </c>
      <c r="E80" s="1048" t="s">
        <v>1011</v>
      </c>
      <c r="F80" s="1049" t="s">
        <v>1011</v>
      </c>
      <c r="G80" s="1049" t="s">
        <v>1011</v>
      </c>
      <c r="H80" s="1049" t="s">
        <v>1011</v>
      </c>
      <c r="I80" s="1049" t="s">
        <v>1011</v>
      </c>
      <c r="J80" s="1049" t="s">
        <v>1011</v>
      </c>
      <c r="K80" s="1049" t="s">
        <v>1011</v>
      </c>
      <c r="L80" s="1049" t="s">
        <v>1011</v>
      </c>
      <c r="M80" s="1049" t="s">
        <v>1011</v>
      </c>
      <c r="N80" s="1049" t="s">
        <v>1011</v>
      </c>
      <c r="O80" s="1049" t="s">
        <v>1011</v>
      </c>
      <c r="P80" s="1049" t="s">
        <v>1011</v>
      </c>
      <c r="Q80" s="1049" t="s">
        <v>1011</v>
      </c>
      <c r="R80" s="1049" t="s">
        <v>1011</v>
      </c>
      <c r="S80" s="1049" t="s">
        <v>1011</v>
      </c>
      <c r="T80" s="1049" t="s">
        <v>1011</v>
      </c>
      <c r="U80" s="1049" t="s">
        <v>1011</v>
      </c>
      <c r="V80" s="1049" t="s">
        <v>1011</v>
      </c>
      <c r="W80" s="1049" t="s">
        <v>1011</v>
      </c>
      <c r="X80" s="1049" t="s">
        <v>1011</v>
      </c>
      <c r="Y80" s="1049" t="s">
        <v>1011</v>
      </c>
      <c r="Z80" s="1049" t="s">
        <v>1011</v>
      </c>
      <c r="AA80" s="1049" t="s">
        <v>1011</v>
      </c>
      <c r="AB80" s="1050" t="s">
        <v>1011</v>
      </c>
    </row>
    <row r="81" spans="2:28" ht="12.75">
      <c r="B81" s="1045"/>
      <c r="C81" s="358" t="s">
        <v>1012</v>
      </c>
      <c r="D81" s="404"/>
      <c r="E81" s="1048"/>
      <c r="F81" s="1051"/>
      <c r="G81" s="1051"/>
      <c r="H81" s="1052">
        <v>8</v>
      </c>
      <c r="I81" s="1052">
        <v>8</v>
      </c>
      <c r="J81" s="1052">
        <v>8</v>
      </c>
      <c r="K81" s="1052">
        <v>8</v>
      </c>
      <c r="L81" s="1052">
        <v>8</v>
      </c>
      <c r="M81" s="1052">
        <v>8</v>
      </c>
      <c r="N81" s="1052">
        <v>8</v>
      </c>
      <c r="O81" s="1052">
        <v>8</v>
      </c>
      <c r="P81" s="1052">
        <v>8</v>
      </c>
      <c r="Q81" s="1052">
        <v>8</v>
      </c>
      <c r="R81" s="1052">
        <v>8</v>
      </c>
      <c r="S81" s="1052">
        <v>8</v>
      </c>
      <c r="T81" s="1052">
        <v>8</v>
      </c>
      <c r="U81" s="1052">
        <v>8</v>
      </c>
      <c r="V81" s="1052">
        <v>8</v>
      </c>
      <c r="W81" s="1052">
        <v>8</v>
      </c>
      <c r="X81" s="1052">
        <v>8</v>
      </c>
      <c r="Y81" s="1052">
        <v>8</v>
      </c>
      <c r="Z81" s="1052">
        <v>8</v>
      </c>
      <c r="AA81" s="1052">
        <v>8</v>
      </c>
      <c r="AB81" s="1053">
        <v>8</v>
      </c>
    </row>
    <row r="82" spans="2:28" ht="12.75">
      <c r="B82" s="1054"/>
      <c r="C82" s="1018" t="s">
        <v>1013</v>
      </c>
      <c r="D82" s="1019"/>
      <c r="E82" s="1047">
        <v>3</v>
      </c>
      <c r="F82" s="1055">
        <v>3</v>
      </c>
      <c r="G82" s="1055">
        <v>3</v>
      </c>
      <c r="H82" s="1056"/>
      <c r="I82" s="1056"/>
      <c r="J82" s="1056"/>
      <c r="K82" s="1056"/>
      <c r="L82" s="1056"/>
      <c r="M82" s="1056"/>
      <c r="N82" s="1056"/>
      <c r="O82" s="1056"/>
      <c r="P82" s="1056"/>
      <c r="Q82" s="1056"/>
      <c r="R82" s="1056"/>
      <c r="S82" s="1056"/>
      <c r="T82" s="1056"/>
      <c r="U82" s="1056"/>
      <c r="V82" s="1056"/>
      <c r="W82" s="1056"/>
      <c r="X82" s="1056"/>
      <c r="Y82" s="1056"/>
      <c r="Z82" s="1056"/>
      <c r="AA82" s="1056"/>
      <c r="AB82" s="1057"/>
    </row>
    <row r="83" spans="2:28" ht="12.75">
      <c r="B83" s="1036" t="s">
        <v>1014</v>
      </c>
      <c r="C83" s="1037"/>
      <c r="D83" s="1037"/>
      <c r="E83" s="1058"/>
      <c r="F83" s="1058"/>
      <c r="G83" s="1058"/>
      <c r="H83" s="1049"/>
      <c r="I83" s="1049"/>
      <c r="J83" s="1049"/>
      <c r="K83" s="1049"/>
      <c r="L83" s="1049"/>
      <c r="M83" s="1049"/>
      <c r="N83" s="1049"/>
      <c r="O83" s="1049"/>
      <c r="P83" s="1049"/>
      <c r="Q83" s="1049"/>
      <c r="R83" s="1049"/>
      <c r="S83" s="1049"/>
      <c r="T83" s="1049"/>
      <c r="U83" s="1049"/>
      <c r="V83" s="1049"/>
      <c r="W83" s="1049"/>
      <c r="X83" s="1049"/>
      <c r="Y83" s="1049"/>
      <c r="Z83" s="1049"/>
      <c r="AA83" s="1049"/>
      <c r="AB83" s="1050"/>
    </row>
    <row r="84" spans="2:28" s="902" customFormat="1" ht="12.75">
      <c r="B84" s="1040"/>
      <c r="C84" s="423" t="s">
        <v>1015</v>
      </c>
      <c r="D84" s="404"/>
      <c r="E84" s="1058">
        <v>8.7</v>
      </c>
      <c r="F84" s="1058">
        <v>8.08</v>
      </c>
      <c r="G84" s="1058">
        <v>0.1</v>
      </c>
      <c r="H84" s="1058">
        <v>1.7747</v>
      </c>
      <c r="I84" s="1058">
        <v>0.5529571428571429</v>
      </c>
      <c r="J84" s="1058">
        <v>0.13</v>
      </c>
      <c r="K84" s="1058">
        <v>0.0968</v>
      </c>
      <c r="L84" s="1058">
        <v>0.04</v>
      </c>
      <c r="M84" s="1058">
        <v>0.0171</v>
      </c>
      <c r="N84" s="1058">
        <v>0.0112</v>
      </c>
      <c r="O84" s="1058">
        <v>0.2514</v>
      </c>
      <c r="P84" s="1058">
        <v>0.0769</v>
      </c>
      <c r="Q84" s="1058">
        <v>0.025028571428571428</v>
      </c>
      <c r="R84" s="1058">
        <v>0.02</v>
      </c>
      <c r="S84" s="1058">
        <v>0.01</v>
      </c>
      <c r="T84" s="1058">
        <v>0.04</v>
      </c>
      <c r="U84" s="1058">
        <v>0.01</v>
      </c>
      <c r="V84" s="1059">
        <v>0.0015</v>
      </c>
      <c r="W84" s="1059">
        <v>0.0032</v>
      </c>
      <c r="X84" s="1059">
        <v>0.3255</v>
      </c>
      <c r="Y84" s="1059">
        <v>0.3916</v>
      </c>
      <c r="Z84" s="1059">
        <v>0.059</v>
      </c>
      <c r="AA84" s="1059" t="s">
        <v>495</v>
      </c>
      <c r="AB84" s="1060" t="s">
        <v>495</v>
      </c>
    </row>
    <row r="85" spans="2:28" ht="12.75">
      <c r="B85" s="1045"/>
      <c r="C85" s="423" t="s">
        <v>1016</v>
      </c>
      <c r="D85" s="404"/>
      <c r="E85" s="1058">
        <v>8.13</v>
      </c>
      <c r="F85" s="1058">
        <v>8.52</v>
      </c>
      <c r="G85" s="1058">
        <v>1.15</v>
      </c>
      <c r="H85" s="1058">
        <v>2.665178033830017</v>
      </c>
      <c r="I85" s="1058">
        <v>1.1949270430302494</v>
      </c>
      <c r="J85" s="1058">
        <v>0.25</v>
      </c>
      <c r="K85" s="1058">
        <v>0.1401</v>
      </c>
      <c r="L85" s="1058">
        <v>0.07</v>
      </c>
      <c r="M85" s="1058">
        <v>0.03</v>
      </c>
      <c r="N85" s="1058">
        <v>0.08</v>
      </c>
      <c r="O85" s="1058">
        <v>0.4707958107442089</v>
      </c>
      <c r="P85" s="1058">
        <v>0.234</v>
      </c>
      <c r="Q85" s="1058">
        <v>0.07589681227455514</v>
      </c>
      <c r="R85" s="1058">
        <v>0.06</v>
      </c>
      <c r="S85" s="1058">
        <v>0.04</v>
      </c>
      <c r="T85" s="1058">
        <v>0.13</v>
      </c>
      <c r="U85" s="1058">
        <v>0.02</v>
      </c>
      <c r="V85" s="1059">
        <v>0.0044</v>
      </c>
      <c r="W85" s="1059">
        <v>0.0656</v>
      </c>
      <c r="X85" s="1059">
        <v>0.9267</v>
      </c>
      <c r="Y85" s="1059">
        <v>0.5235</v>
      </c>
      <c r="Z85" s="1059">
        <v>0.128</v>
      </c>
      <c r="AA85" s="1059">
        <v>0.1551</v>
      </c>
      <c r="AB85" s="1060">
        <v>0.7409</v>
      </c>
    </row>
    <row r="86" spans="2:28" s="901" customFormat="1" ht="12.75">
      <c r="B86" s="1045"/>
      <c r="C86" s="423" t="s">
        <v>1017</v>
      </c>
      <c r="D86" s="404"/>
      <c r="E86" s="1058">
        <v>8.28</v>
      </c>
      <c r="F86" s="1058">
        <v>8.59</v>
      </c>
      <c r="G86" s="1058">
        <v>1.96</v>
      </c>
      <c r="H86" s="1058">
        <v>2.625707377362713</v>
      </c>
      <c r="I86" s="1058">
        <v>1.6011029109423673</v>
      </c>
      <c r="J86" s="1058">
        <v>0</v>
      </c>
      <c r="K86" s="1058">
        <v>0.6906</v>
      </c>
      <c r="L86" s="1058">
        <v>0.42</v>
      </c>
      <c r="M86" s="1058">
        <v>0.2173</v>
      </c>
      <c r="N86" s="1058">
        <v>0.4599</v>
      </c>
      <c r="O86" s="1058">
        <v>0.9307730932022839</v>
      </c>
      <c r="P86" s="1058" t="s">
        <v>495</v>
      </c>
      <c r="Q86" s="1058">
        <v>0.5262407407407408</v>
      </c>
      <c r="R86" s="1058">
        <v>0.26</v>
      </c>
      <c r="S86" s="1058">
        <v>0.13</v>
      </c>
      <c r="T86" s="1058">
        <v>0.38</v>
      </c>
      <c r="U86" s="1058">
        <v>0.42</v>
      </c>
      <c r="V86" s="1058" t="s">
        <v>495</v>
      </c>
      <c r="W86" s="1058">
        <v>0.157</v>
      </c>
      <c r="X86" s="1058">
        <v>0.9</v>
      </c>
      <c r="Y86" s="1058">
        <v>1.2073</v>
      </c>
      <c r="Z86" s="1058">
        <v>0.3029</v>
      </c>
      <c r="AA86" s="1058">
        <v>0.2288</v>
      </c>
      <c r="AB86" s="1061" t="s">
        <v>495</v>
      </c>
    </row>
    <row r="87" spans="2:28" ht="15.75" customHeight="1">
      <c r="B87" s="1045"/>
      <c r="C87" s="423" t="s">
        <v>1018</v>
      </c>
      <c r="D87" s="404"/>
      <c r="E87" s="1058">
        <v>7.28</v>
      </c>
      <c r="F87" s="1058">
        <v>8.6105</v>
      </c>
      <c r="G87" s="1058">
        <v>2.72</v>
      </c>
      <c r="H87" s="1058" t="s">
        <v>495</v>
      </c>
      <c r="I87" s="1058">
        <v>2.713382091805048</v>
      </c>
      <c r="J87" s="1058">
        <v>0</v>
      </c>
      <c r="K87" s="1058">
        <v>1.0019</v>
      </c>
      <c r="L87" s="1058">
        <v>0.79</v>
      </c>
      <c r="M87" s="1058">
        <v>0.5</v>
      </c>
      <c r="N87" s="1058">
        <v>0.75</v>
      </c>
      <c r="O87" s="1058">
        <v>1.061509865470852</v>
      </c>
      <c r="P87" s="1058" t="s">
        <v>495</v>
      </c>
      <c r="Q87" s="1058">
        <v>0.8337058823529412</v>
      </c>
      <c r="R87" s="1058">
        <v>0.68</v>
      </c>
      <c r="S87" s="1058">
        <v>0.64</v>
      </c>
      <c r="T87" s="1058">
        <v>2.2</v>
      </c>
      <c r="U87" s="1058">
        <v>0.72</v>
      </c>
      <c r="V87" s="1058" t="s">
        <v>495</v>
      </c>
      <c r="W87" s="1058">
        <v>0.54</v>
      </c>
      <c r="X87" s="1058">
        <v>0.9349</v>
      </c>
      <c r="Y87" s="1058">
        <v>0.8726</v>
      </c>
      <c r="Z87" s="1058">
        <v>0.5803</v>
      </c>
      <c r="AA87" s="1058">
        <v>0.369</v>
      </c>
      <c r="AB87" s="1061" t="s">
        <v>495</v>
      </c>
    </row>
    <row r="88" spans="2:28" ht="15.75" customHeight="1">
      <c r="B88" s="1045"/>
      <c r="C88" s="358" t="s">
        <v>952</v>
      </c>
      <c r="D88" s="404"/>
      <c r="E88" s="1058" t="s">
        <v>1019</v>
      </c>
      <c r="F88" s="1058" t="s">
        <v>1020</v>
      </c>
      <c r="G88" s="1058" t="s">
        <v>1020</v>
      </c>
      <c r="H88" s="1058" t="s">
        <v>1020</v>
      </c>
      <c r="I88" s="1058" t="s">
        <v>1020</v>
      </c>
      <c r="J88" s="1058" t="s">
        <v>1020</v>
      </c>
      <c r="K88" s="1058" t="s">
        <v>1020</v>
      </c>
      <c r="L88" s="1058" t="s">
        <v>1020</v>
      </c>
      <c r="M88" s="1058" t="s">
        <v>1020</v>
      </c>
      <c r="N88" s="1058" t="s">
        <v>1021</v>
      </c>
      <c r="O88" s="1058" t="s">
        <v>1021</v>
      </c>
      <c r="P88" s="1058" t="s">
        <v>1021</v>
      </c>
      <c r="Q88" s="1058" t="s">
        <v>1021</v>
      </c>
      <c r="R88" s="1058" t="s">
        <v>1021</v>
      </c>
      <c r="S88" s="1058" t="s">
        <v>1021</v>
      </c>
      <c r="T88" s="1058" t="s">
        <v>1021</v>
      </c>
      <c r="U88" s="1058" t="s">
        <v>1021</v>
      </c>
      <c r="V88" s="1058" t="s">
        <v>1021</v>
      </c>
      <c r="W88" s="1058" t="s">
        <v>1021</v>
      </c>
      <c r="X88" s="1058" t="s">
        <v>1021</v>
      </c>
      <c r="Y88" s="1058" t="s">
        <v>1021</v>
      </c>
      <c r="Z88" s="1058" t="s">
        <v>1021</v>
      </c>
      <c r="AA88" s="1058" t="s">
        <v>1021</v>
      </c>
      <c r="AB88" s="1061" t="s">
        <v>1021</v>
      </c>
    </row>
    <row r="89" spans="2:28" ht="15.75" customHeight="1">
      <c r="B89" s="1045"/>
      <c r="C89" s="1018" t="s">
        <v>1022</v>
      </c>
      <c r="D89" s="404"/>
      <c r="E89" s="1058" t="s">
        <v>1023</v>
      </c>
      <c r="F89" s="1058" t="s">
        <v>1024</v>
      </c>
      <c r="G89" s="1058" t="s">
        <v>1024</v>
      </c>
      <c r="H89" s="1058" t="s">
        <v>1024</v>
      </c>
      <c r="I89" s="1058" t="s">
        <v>1024</v>
      </c>
      <c r="J89" s="1058" t="s">
        <v>1025</v>
      </c>
      <c r="K89" s="1058" t="s">
        <v>1025</v>
      </c>
      <c r="L89" s="1058" t="s">
        <v>1025</v>
      </c>
      <c r="M89" s="1058" t="s">
        <v>1024</v>
      </c>
      <c r="N89" s="1058" t="s">
        <v>1024</v>
      </c>
      <c r="O89" s="1058" t="s">
        <v>1024</v>
      </c>
      <c r="P89" s="1058" t="s">
        <v>1024</v>
      </c>
      <c r="Q89" s="1058" t="s">
        <v>1024</v>
      </c>
      <c r="R89" s="1058" t="s">
        <v>1024</v>
      </c>
      <c r="S89" s="1058" t="s">
        <v>1024</v>
      </c>
      <c r="T89" s="1058" t="s">
        <v>1024</v>
      </c>
      <c r="U89" s="1058" t="s">
        <v>1024</v>
      </c>
      <c r="V89" s="1058" t="s">
        <v>1024</v>
      </c>
      <c r="W89" s="1058" t="s">
        <v>1024</v>
      </c>
      <c r="X89" s="1058" t="s">
        <v>1024</v>
      </c>
      <c r="Y89" s="1058" t="s">
        <v>1024</v>
      </c>
      <c r="Z89" s="1058" t="s">
        <v>1024</v>
      </c>
      <c r="AA89" s="1058" t="s">
        <v>1024</v>
      </c>
      <c r="AB89" s="1061" t="s">
        <v>1024</v>
      </c>
    </row>
    <row r="90" spans="2:28" ht="15.75" customHeight="1">
      <c r="B90" s="1062" t="s">
        <v>1026</v>
      </c>
      <c r="C90" s="1063"/>
      <c r="D90" s="1064"/>
      <c r="E90" s="1065">
        <v>6.57</v>
      </c>
      <c r="F90" s="1065">
        <v>8.22</v>
      </c>
      <c r="G90" s="1065">
        <v>0.86</v>
      </c>
      <c r="H90" s="1065">
        <v>1.3649886601894599</v>
      </c>
      <c r="I90" s="1065">
        <v>0.86</v>
      </c>
      <c r="J90" s="1065">
        <v>0.3</v>
      </c>
      <c r="K90" s="1065">
        <v>0.27</v>
      </c>
      <c r="L90" s="1065">
        <v>0.25</v>
      </c>
      <c r="M90" s="1065">
        <v>0.22459140275275666</v>
      </c>
      <c r="N90" s="1065">
        <v>0.20374838574155063</v>
      </c>
      <c r="O90" s="1065">
        <v>0.21</v>
      </c>
      <c r="P90" s="1065">
        <v>0.20773918429166563</v>
      </c>
      <c r="Q90" s="1065">
        <v>0.2017363513916063</v>
      </c>
      <c r="R90" s="1065">
        <v>0.19</v>
      </c>
      <c r="S90" s="1065">
        <v>0.19</v>
      </c>
      <c r="T90" s="1065">
        <v>0.18</v>
      </c>
      <c r="U90" s="1065">
        <v>0.1633696910001769</v>
      </c>
      <c r="V90" s="1065">
        <v>0.15</v>
      </c>
      <c r="W90" s="1065">
        <v>0.17</v>
      </c>
      <c r="X90" s="1065">
        <v>1.03</v>
      </c>
      <c r="Y90" s="1065">
        <v>0.42</v>
      </c>
      <c r="Z90" s="1066">
        <v>0.15</v>
      </c>
      <c r="AA90" s="1065">
        <v>0.15</v>
      </c>
      <c r="AB90" s="1067">
        <v>2.23</v>
      </c>
    </row>
    <row r="91" spans="2:28" ht="15.75" customHeight="1">
      <c r="B91" s="1068" t="s">
        <v>1027</v>
      </c>
      <c r="C91" s="1069"/>
      <c r="D91" s="1064"/>
      <c r="E91" s="1070"/>
      <c r="F91" s="1070"/>
      <c r="G91" s="1071">
        <v>6.171809923677013</v>
      </c>
      <c r="H91" s="1065">
        <v>5.2</v>
      </c>
      <c r="I91" s="1065">
        <v>5.25</v>
      </c>
      <c r="J91" s="1065">
        <v>5.13</v>
      </c>
      <c r="K91" s="1065">
        <v>5.01</v>
      </c>
      <c r="L91" s="1065">
        <v>4.89</v>
      </c>
      <c r="M91" s="1065">
        <v>4.86</v>
      </c>
      <c r="N91" s="1065">
        <v>4.75</v>
      </c>
      <c r="O91" s="1065">
        <v>4.68</v>
      </c>
      <c r="P91" s="1065">
        <v>4.61</v>
      </c>
      <c r="Q91" s="1065">
        <v>4.45</v>
      </c>
      <c r="R91" s="1065">
        <v>4.3</v>
      </c>
      <c r="S91" s="1065">
        <v>4.26</v>
      </c>
      <c r="T91" s="1065">
        <v>4.22</v>
      </c>
      <c r="U91" s="1065">
        <v>4.093039677595375</v>
      </c>
      <c r="V91" s="1065">
        <v>3.99</v>
      </c>
      <c r="W91" s="1065">
        <v>3.9028606805380788</v>
      </c>
      <c r="X91" s="1065">
        <v>3.7938564896258735</v>
      </c>
      <c r="Y91" s="1065">
        <v>3.813646481799705</v>
      </c>
      <c r="Z91" s="1066">
        <v>3.76</v>
      </c>
      <c r="AA91" s="1065">
        <v>3.7486832454511747</v>
      </c>
      <c r="AB91" s="1067">
        <v>3.84</v>
      </c>
    </row>
    <row r="92" spans="2:28" ht="15.75" customHeight="1">
      <c r="B92" s="1068" t="s">
        <v>1028</v>
      </c>
      <c r="C92" s="1072"/>
      <c r="D92" s="1072"/>
      <c r="E92" s="1070"/>
      <c r="F92" s="1070"/>
      <c r="G92" s="1073">
        <v>12.402829832416426</v>
      </c>
      <c r="H92" s="1065">
        <v>12.34</v>
      </c>
      <c r="I92" s="1065">
        <v>12.09</v>
      </c>
      <c r="J92" s="1065">
        <v>12.1</v>
      </c>
      <c r="K92" s="1065">
        <v>11.95</v>
      </c>
      <c r="L92" s="1065">
        <v>11.78</v>
      </c>
      <c r="M92" s="1065">
        <v>11.79</v>
      </c>
      <c r="N92" s="1065">
        <v>11.48</v>
      </c>
      <c r="O92" s="1065">
        <v>11.53</v>
      </c>
      <c r="P92" s="1065">
        <v>11.37</v>
      </c>
      <c r="Q92" s="1065">
        <v>11.18</v>
      </c>
      <c r="R92" s="1065">
        <v>10.915791628170691</v>
      </c>
      <c r="S92" s="1065">
        <v>10.82</v>
      </c>
      <c r="T92" s="1065">
        <v>10.81</v>
      </c>
      <c r="U92" s="1065">
        <v>10.54995071060591</v>
      </c>
      <c r="V92" s="1065">
        <v>10.3</v>
      </c>
      <c r="W92" s="1065">
        <v>10.226252086741528</v>
      </c>
      <c r="X92" s="1065">
        <v>10.135310047775658</v>
      </c>
      <c r="Y92" s="1065">
        <v>9.937237232078088</v>
      </c>
      <c r="Z92" s="1066">
        <v>9.94</v>
      </c>
      <c r="AA92" s="1065">
        <v>9.818236657250683</v>
      </c>
      <c r="AB92" s="1067">
        <v>9.67</v>
      </c>
    </row>
    <row r="93" spans="2:28" ht="15.75" customHeight="1" thickBot="1">
      <c r="B93" s="1074" t="s">
        <v>1029</v>
      </c>
      <c r="C93" s="1075"/>
      <c r="D93" s="1075"/>
      <c r="E93" s="1076"/>
      <c r="F93" s="1076"/>
      <c r="G93" s="1076"/>
      <c r="H93" s="1077">
        <v>9.84</v>
      </c>
      <c r="I93" s="1077">
        <v>9.83</v>
      </c>
      <c r="J93" s="1077">
        <v>9.63</v>
      </c>
      <c r="K93" s="1077">
        <v>9.35</v>
      </c>
      <c r="L93" s="1077">
        <v>9.23</v>
      </c>
      <c r="M93" s="1077">
        <v>9.03</v>
      </c>
      <c r="N93" s="1077">
        <v>8.86</v>
      </c>
      <c r="O93" s="1077">
        <v>8.75</v>
      </c>
      <c r="P93" s="1077">
        <v>8.58</v>
      </c>
      <c r="Q93" s="1077">
        <v>8.55</v>
      </c>
      <c r="R93" s="1077">
        <v>8.38</v>
      </c>
      <c r="S93" s="1077">
        <v>8.31</v>
      </c>
      <c r="T93" s="1077">
        <v>8.23</v>
      </c>
      <c r="U93" s="1077">
        <v>8.36</v>
      </c>
      <c r="V93" s="1077">
        <v>7.68</v>
      </c>
      <c r="W93" s="1077">
        <v>7.9</v>
      </c>
      <c r="X93" s="1077">
        <v>7.73</v>
      </c>
      <c r="Y93" s="1077">
        <v>7.46</v>
      </c>
      <c r="Z93" s="1077">
        <v>7.44</v>
      </c>
      <c r="AA93" s="1077">
        <v>7.49</v>
      </c>
      <c r="AB93" s="1078">
        <v>7.51</v>
      </c>
    </row>
    <row r="94" spans="2:14" ht="12" customHeight="1" thickTop="1">
      <c r="B94" s="1079"/>
      <c r="C94" s="1080"/>
      <c r="D94" s="1080"/>
      <c r="E94" s="1081"/>
      <c r="F94" s="1081"/>
      <c r="G94" s="1081"/>
      <c r="I94" s="1082"/>
      <c r="J94" s="1082"/>
      <c r="K94" s="1082"/>
      <c r="L94" s="1082"/>
      <c r="M94" s="1082"/>
      <c r="N94" s="1082"/>
    </row>
    <row r="95" spans="2:28" ht="15.75" customHeight="1">
      <c r="B95" s="1083" t="s">
        <v>1030</v>
      </c>
      <c r="C95" s="358"/>
      <c r="D95" s="358"/>
      <c r="AB95" s="1084"/>
    </row>
    <row r="96" spans="2:8" ht="12.75">
      <c r="B96" s="1085" t="s">
        <v>1031</v>
      </c>
      <c r="C96" s="1086"/>
      <c r="D96" s="1086"/>
      <c r="E96" s="1086"/>
      <c r="F96" s="1086"/>
      <c r="G96" s="1086"/>
      <c r="H96" s="1086"/>
    </row>
    <row r="97" spans="2:6" ht="12.75">
      <c r="B97" s="558" t="s">
        <v>1032</v>
      </c>
      <c r="C97" s="558"/>
      <c r="D97" s="558"/>
      <c r="E97" s="558"/>
      <c r="F97" s="558"/>
    </row>
    <row r="98" spans="2:4" ht="12.75">
      <c r="B98" s="1885" t="s">
        <v>1033</v>
      </c>
      <c r="C98" s="1885"/>
      <c r="D98" s="1885"/>
    </row>
    <row r="99" spans="2:4" ht="12.75">
      <c r="B99" s="1885"/>
      <c r="C99" s="1885"/>
      <c r="D99" s="1885"/>
    </row>
    <row r="100" spans="2:4" ht="12.75">
      <c r="B100" s="1023"/>
      <c r="C100" s="358"/>
      <c r="D100" s="358"/>
    </row>
    <row r="101" spans="2:4" ht="12.75">
      <c r="B101" s="358"/>
      <c r="C101" s="358"/>
      <c r="D101" s="358"/>
    </row>
    <row r="102" spans="2:4" ht="12.75">
      <c r="B102" s="358"/>
      <c r="C102" s="423"/>
      <c r="D102" s="358"/>
    </row>
    <row r="103" spans="2:4" ht="12.75">
      <c r="B103" s="358"/>
      <c r="C103" s="358"/>
      <c r="D103" s="358"/>
    </row>
    <row r="104" spans="2:4" ht="12.75">
      <c r="B104" s="358"/>
      <c r="C104" s="358"/>
      <c r="D104" s="358"/>
    </row>
    <row r="105" spans="2:4" ht="12.75">
      <c r="B105" s="358"/>
      <c r="C105" s="358"/>
      <c r="D105" s="358"/>
    </row>
    <row r="106" spans="2:4" ht="12.75">
      <c r="B106" s="358"/>
      <c r="C106" s="358"/>
      <c r="D106" s="358"/>
    </row>
    <row r="107" spans="2:4" ht="12.75">
      <c r="B107" s="358"/>
      <c r="C107" s="358"/>
      <c r="D107" s="358"/>
    </row>
    <row r="108" spans="2:4" ht="12.75">
      <c r="B108" s="358"/>
      <c r="C108" s="358"/>
      <c r="D108" s="358"/>
    </row>
    <row r="109" spans="2:4" ht="12.75">
      <c r="B109" s="1023"/>
      <c r="C109" s="358"/>
      <c r="D109" s="358"/>
    </row>
    <row r="110" spans="2:4" ht="12.75">
      <c r="B110" s="1023"/>
      <c r="C110" s="423"/>
      <c r="D110" s="358"/>
    </row>
    <row r="111" spans="2:4" ht="12.75">
      <c r="B111" s="358"/>
      <c r="C111" s="423"/>
      <c r="D111" s="358"/>
    </row>
    <row r="112" spans="2:4" ht="12.75">
      <c r="B112" s="358"/>
      <c r="C112" s="423"/>
      <c r="D112" s="358"/>
    </row>
    <row r="113" spans="2:4" ht="12.75">
      <c r="B113" s="358"/>
      <c r="C113" s="423"/>
      <c r="D113" s="358"/>
    </row>
    <row r="114" spans="2:4" ht="12.75">
      <c r="B114" s="358"/>
      <c r="C114" s="358"/>
      <c r="D114" s="358"/>
    </row>
    <row r="115" spans="2:4" ht="12.75">
      <c r="B115" s="358"/>
      <c r="C115" s="358"/>
      <c r="D115" s="358"/>
    </row>
    <row r="116" spans="2:4" ht="12.75">
      <c r="B116" s="1087"/>
      <c r="C116" s="1088"/>
      <c r="D116" s="1089"/>
    </row>
    <row r="117" spans="2:4" ht="12.75">
      <c r="B117" s="1023"/>
      <c r="C117" s="358"/>
      <c r="D117" s="358"/>
    </row>
    <row r="118" spans="2:4" ht="12.75">
      <c r="B118" s="358"/>
      <c r="C118" s="1023"/>
      <c r="D118" s="358"/>
    </row>
    <row r="119" spans="2:4" ht="12.75">
      <c r="B119" s="358"/>
      <c r="C119" s="358"/>
      <c r="D119" s="358"/>
    </row>
    <row r="120" spans="2:4" ht="12.75">
      <c r="B120" s="358"/>
      <c r="C120" s="358"/>
      <c r="D120" s="358"/>
    </row>
    <row r="121" spans="2:4" ht="12.75">
      <c r="B121" s="358"/>
      <c r="C121" s="358"/>
      <c r="D121" s="358"/>
    </row>
    <row r="122" spans="2:4" ht="12.75">
      <c r="B122" s="358"/>
      <c r="C122" s="358"/>
      <c r="D122" s="358"/>
    </row>
    <row r="123" spans="2:4" ht="12.75">
      <c r="B123" s="358"/>
      <c r="C123" s="358"/>
      <c r="D123" s="358"/>
    </row>
    <row r="124" spans="2:4" ht="12.75">
      <c r="B124" s="358"/>
      <c r="C124" s="358"/>
      <c r="D124" s="358"/>
    </row>
    <row r="125" spans="2:4" ht="12.75">
      <c r="B125" s="358"/>
      <c r="C125" s="358"/>
      <c r="D125" s="358"/>
    </row>
    <row r="126" spans="2:4" ht="12.75">
      <c r="B126" s="358"/>
      <c r="C126" s="1023"/>
      <c r="D126" s="358"/>
    </row>
    <row r="127" spans="2:4" ht="12.75">
      <c r="B127" s="358"/>
      <c r="C127" s="358"/>
      <c r="D127" s="358"/>
    </row>
    <row r="128" spans="2:4" ht="12.75">
      <c r="B128" s="358"/>
      <c r="C128" s="423"/>
      <c r="D128" s="358"/>
    </row>
    <row r="129" spans="2:4" ht="12.75">
      <c r="B129" s="358"/>
      <c r="C129" s="423"/>
      <c r="D129" s="358"/>
    </row>
    <row r="130" spans="2:4" ht="12.75">
      <c r="B130" s="358"/>
      <c r="C130" s="423"/>
      <c r="D130" s="358"/>
    </row>
    <row r="131" spans="2:4" ht="12.75">
      <c r="B131" s="358"/>
      <c r="C131" s="423"/>
      <c r="D131" s="358"/>
    </row>
    <row r="132" spans="2:4" ht="12.75">
      <c r="B132" s="1085"/>
      <c r="C132" s="1085"/>
      <c r="D132" s="1087"/>
    </row>
    <row r="133" spans="2:4" ht="12.75">
      <c r="B133" s="423"/>
      <c r="C133" s="902"/>
      <c r="D133" s="902"/>
    </row>
    <row r="134" ht="12.75">
      <c r="B134" s="1090"/>
    </row>
  </sheetData>
  <sheetProtection/>
  <mergeCells count="14">
    <mergeCell ref="B66:AB66"/>
    <mergeCell ref="B98:D98"/>
    <mergeCell ref="B99:D99"/>
    <mergeCell ref="B9:D9"/>
    <mergeCell ref="B69:D69"/>
    <mergeCell ref="B70:D70"/>
    <mergeCell ref="B68:AB68"/>
    <mergeCell ref="B67:AB67"/>
    <mergeCell ref="B8:D8"/>
    <mergeCell ref="B1:D1"/>
    <mergeCell ref="B2:D2"/>
    <mergeCell ref="B3:D3"/>
    <mergeCell ref="B5:D5"/>
    <mergeCell ref="B6:D6"/>
  </mergeCells>
  <dataValidations count="1">
    <dataValidation type="textLength" allowBlank="1" showInputMessage="1" showErrorMessage="1" sqref="H72:H77">
      <formula1>11111</formula1>
      <formula2>99999</formula2>
    </dataValidation>
  </dataValidations>
  <printOptions horizontalCentered="1" verticalCentered="1"/>
  <pageMargins left="0.5" right="0.25" top="0.75" bottom="0.75" header="0.3" footer="0.3"/>
  <pageSetup horizontalDpi="600" verticalDpi="600" orientation="landscape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zoomScalePageLayoutView="0" workbookViewId="0" topLeftCell="A1">
      <pane xSplit="4" ySplit="7" topLeftCell="E8" activePane="bottomRight" state="frozen"/>
      <selection pane="topLeft" activeCell="AD95" sqref="AD95"/>
      <selection pane="topRight" activeCell="AD95" sqref="AD95"/>
      <selection pane="bottomLeft" activeCell="AD95" sqref="AD95"/>
      <selection pane="bottomRight" activeCell="J27" sqref="J27"/>
    </sheetView>
  </sheetViews>
  <sheetFormatPr defaultColWidth="9.140625" defaultRowHeight="12.75"/>
  <cols>
    <col min="1" max="1" width="11.57421875" style="11" bestFit="1" customWidth="1"/>
    <col min="2" max="2" width="9.00390625" style="11" hidden="1" customWidth="1"/>
    <col min="3" max="3" width="8.140625" style="11" hidden="1" customWidth="1"/>
    <col min="4" max="4" width="9.00390625" style="11" hidden="1" customWidth="1"/>
    <col min="5" max="5" width="12.28125" style="11" customWidth="1"/>
    <col min="6" max="6" width="12.421875" style="11" customWidth="1"/>
    <col min="7" max="7" width="10.7109375" style="11" customWidth="1"/>
    <col min="8" max="8" width="10.8515625" style="11" customWidth="1"/>
    <col min="9" max="9" width="10.00390625" style="11" customWidth="1"/>
    <col min="10" max="10" width="12.28125" style="11" customWidth="1"/>
    <col min="11" max="11" width="10.421875" style="11" customWidth="1"/>
    <col min="12" max="12" width="11.00390625" style="11" bestFit="1" customWidth="1"/>
    <col min="13" max="15" width="10.140625" style="11" customWidth="1"/>
    <col min="16" max="16" width="11.00390625" style="11" bestFit="1" customWidth="1"/>
    <col min="17" max="16384" width="9.140625" style="11" customWidth="1"/>
  </cols>
  <sheetData>
    <row r="1" spans="1:16" ht="12.75">
      <c r="A1" s="1894" t="s">
        <v>926</v>
      </c>
      <c r="B1" s="1894"/>
      <c r="C1" s="1894"/>
      <c r="D1" s="1894"/>
      <c r="E1" s="1894"/>
      <c r="F1" s="1894"/>
      <c r="G1" s="1894"/>
      <c r="H1" s="1894"/>
      <c r="I1" s="1894"/>
      <c r="J1" s="1894"/>
      <c r="K1" s="1894"/>
      <c r="L1" s="1894"/>
      <c r="M1" s="1894"/>
      <c r="N1" s="1894"/>
      <c r="O1" s="1894"/>
      <c r="P1" s="1894"/>
    </row>
    <row r="2" spans="1:16" ht="15.75">
      <c r="A2" s="1895" t="s">
        <v>22</v>
      </c>
      <c r="B2" s="1895"/>
      <c r="C2" s="1895"/>
      <c r="D2" s="1895"/>
      <c r="E2" s="1895"/>
      <c r="F2" s="1895"/>
      <c r="G2" s="1895"/>
      <c r="H2" s="1895"/>
      <c r="I2" s="1895"/>
      <c r="J2" s="1895"/>
      <c r="K2" s="1895"/>
      <c r="L2" s="1895"/>
      <c r="M2" s="1895"/>
      <c r="N2" s="1895"/>
      <c r="O2" s="1895"/>
      <c r="P2" s="1895"/>
    </row>
    <row r="3" spans="1:4" ht="12.75" hidden="1">
      <c r="A3" s="1896" t="s">
        <v>904</v>
      </c>
      <c r="B3" s="1896"/>
      <c r="C3" s="1896"/>
      <c r="D3" s="1896"/>
    </row>
    <row r="4" s="442" customFormat="1" ht="16.5" customHeight="1" thickBot="1">
      <c r="P4" s="1091" t="s">
        <v>1034</v>
      </c>
    </row>
    <row r="5" spans="1:16" s="442" customFormat="1" ht="16.5" customHeight="1" thickTop="1">
      <c r="A5" s="1897" t="s">
        <v>895</v>
      </c>
      <c r="B5" s="1900" t="s">
        <v>1035</v>
      </c>
      <c r="C5" s="1901"/>
      <c r="D5" s="1902"/>
      <c r="E5" s="1900" t="s">
        <v>64</v>
      </c>
      <c r="F5" s="1901"/>
      <c r="G5" s="1901"/>
      <c r="H5" s="1901"/>
      <c r="I5" s="1901"/>
      <c r="J5" s="1902"/>
      <c r="K5" s="1901" t="s">
        <v>65</v>
      </c>
      <c r="L5" s="1901"/>
      <c r="M5" s="1901"/>
      <c r="N5" s="1901"/>
      <c r="O5" s="1901"/>
      <c r="P5" s="1903"/>
    </row>
    <row r="6" spans="1:16" s="442" customFormat="1" ht="26.25" customHeight="1">
      <c r="A6" s="1898"/>
      <c r="B6" s="1092"/>
      <c r="C6" s="1093"/>
      <c r="D6" s="1094"/>
      <c r="E6" s="1904" t="s">
        <v>1036</v>
      </c>
      <c r="F6" s="1905"/>
      <c r="G6" s="1904" t="s">
        <v>1037</v>
      </c>
      <c r="H6" s="1905"/>
      <c r="I6" s="1906" t="s">
        <v>1038</v>
      </c>
      <c r="J6" s="1907"/>
      <c r="K6" s="1904" t="s">
        <v>1036</v>
      </c>
      <c r="L6" s="1905"/>
      <c r="M6" s="1904" t="s">
        <v>1037</v>
      </c>
      <c r="N6" s="1905"/>
      <c r="O6" s="1906" t="s">
        <v>1038</v>
      </c>
      <c r="P6" s="1908"/>
    </row>
    <row r="7" spans="1:16" s="442" customFormat="1" ht="16.5" customHeight="1">
      <c r="A7" s="1899"/>
      <c r="B7" s="1095" t="s">
        <v>1036</v>
      </c>
      <c r="C7" s="1096" t="s">
        <v>1037</v>
      </c>
      <c r="D7" s="1097" t="s">
        <v>1038</v>
      </c>
      <c r="E7" s="1098" t="s">
        <v>1039</v>
      </c>
      <c r="F7" s="1098" t="s">
        <v>1040</v>
      </c>
      <c r="G7" s="1098" t="s">
        <v>1039</v>
      </c>
      <c r="H7" s="1098" t="s">
        <v>1040</v>
      </c>
      <c r="I7" s="1098" t="s">
        <v>1039</v>
      </c>
      <c r="J7" s="1098" t="s">
        <v>1040</v>
      </c>
      <c r="K7" s="1098" t="s">
        <v>1039</v>
      </c>
      <c r="L7" s="1098" t="s">
        <v>1040</v>
      </c>
      <c r="M7" s="1098" t="s">
        <v>1039</v>
      </c>
      <c r="N7" s="1098" t="s">
        <v>1040</v>
      </c>
      <c r="O7" s="1098" t="s">
        <v>1039</v>
      </c>
      <c r="P7" s="1099" t="s">
        <v>1040</v>
      </c>
    </row>
    <row r="8" spans="1:16" s="442" customFormat="1" ht="16.5" customHeight="1">
      <c r="A8" s="816" t="s">
        <v>396</v>
      </c>
      <c r="B8" s="1100">
        <v>735.39</v>
      </c>
      <c r="C8" s="1101">
        <v>0</v>
      </c>
      <c r="D8" s="1102">
        <v>735.39</v>
      </c>
      <c r="E8" s="1103">
        <v>206.475</v>
      </c>
      <c r="F8" s="1768">
        <v>20089.3505</v>
      </c>
      <c r="G8" s="1769">
        <v>24.65</v>
      </c>
      <c r="H8" s="1770">
        <v>2362.96975</v>
      </c>
      <c r="I8" s="1771">
        <v>181.825</v>
      </c>
      <c r="J8" s="1771">
        <v>17726.38075</v>
      </c>
      <c r="K8" s="1772">
        <v>275.65</v>
      </c>
      <c r="L8" s="1771">
        <v>26790.169</v>
      </c>
      <c r="M8" s="1773">
        <v>0</v>
      </c>
      <c r="N8" s="1774">
        <v>0</v>
      </c>
      <c r="O8" s="1771">
        <v>275.65</v>
      </c>
      <c r="P8" s="1775">
        <v>26790.169</v>
      </c>
    </row>
    <row r="9" spans="1:16" s="442" customFormat="1" ht="16.5" customHeight="1">
      <c r="A9" s="816" t="s">
        <v>397</v>
      </c>
      <c r="B9" s="1100">
        <v>1337.1</v>
      </c>
      <c r="C9" s="1101">
        <v>0</v>
      </c>
      <c r="D9" s="1102">
        <v>1337.1</v>
      </c>
      <c r="E9" s="1103">
        <v>309.175</v>
      </c>
      <c r="F9" s="1768">
        <v>32190.981499999994</v>
      </c>
      <c r="G9" s="1769">
        <v>0</v>
      </c>
      <c r="H9" s="1770">
        <v>0</v>
      </c>
      <c r="I9" s="1771">
        <v>309.175</v>
      </c>
      <c r="J9" s="1771">
        <v>32190.981499999994</v>
      </c>
      <c r="K9" s="1772">
        <v>195.875</v>
      </c>
      <c r="L9" s="1771">
        <v>18986.87625</v>
      </c>
      <c r="M9" s="1771">
        <v>0</v>
      </c>
      <c r="N9" s="1771">
        <v>0</v>
      </c>
      <c r="O9" s="1771">
        <v>195.875</v>
      </c>
      <c r="P9" s="1775">
        <v>18986.87625</v>
      </c>
    </row>
    <row r="10" spans="1:16" s="442" customFormat="1" ht="16.5" customHeight="1">
      <c r="A10" s="816" t="s">
        <v>398</v>
      </c>
      <c r="B10" s="1100">
        <v>3529.54</v>
      </c>
      <c r="C10" s="1101">
        <v>0</v>
      </c>
      <c r="D10" s="1102">
        <v>3529.54</v>
      </c>
      <c r="E10" s="1103">
        <v>391.3</v>
      </c>
      <c r="F10" s="1768">
        <v>39009.92425</v>
      </c>
      <c r="G10" s="1769">
        <v>0</v>
      </c>
      <c r="H10" s="1770">
        <v>0</v>
      </c>
      <c r="I10" s="1771">
        <v>391.3</v>
      </c>
      <c r="J10" s="1771">
        <v>39009.92425</v>
      </c>
      <c r="K10" s="1772">
        <v>330.1</v>
      </c>
      <c r="L10" s="1771">
        <v>26236.907749999995</v>
      </c>
      <c r="M10" s="1771">
        <v>0</v>
      </c>
      <c r="N10" s="1771">
        <v>0</v>
      </c>
      <c r="O10" s="1771">
        <v>330.1</v>
      </c>
      <c r="P10" s="1775">
        <v>26236.907749999995</v>
      </c>
    </row>
    <row r="11" spans="1:16" s="442" customFormat="1" ht="16.5" customHeight="1">
      <c r="A11" s="816" t="s">
        <v>399</v>
      </c>
      <c r="B11" s="1100">
        <v>2685.96</v>
      </c>
      <c r="C11" s="1101">
        <v>0</v>
      </c>
      <c r="D11" s="1102">
        <v>2685.96</v>
      </c>
      <c r="E11" s="1103">
        <v>347.805</v>
      </c>
      <c r="F11" s="1768">
        <v>34593.981349999995</v>
      </c>
      <c r="G11" s="1769">
        <v>0</v>
      </c>
      <c r="H11" s="1770">
        <v>0</v>
      </c>
      <c r="I11" s="1771">
        <v>347.805</v>
      </c>
      <c r="J11" s="1771">
        <v>34593.981349999995</v>
      </c>
      <c r="K11" s="1772">
        <v>294.85</v>
      </c>
      <c r="L11" s="1771">
        <v>28964.910999999996</v>
      </c>
      <c r="M11" s="1771">
        <v>0</v>
      </c>
      <c r="N11" s="1771">
        <v>0</v>
      </c>
      <c r="O11" s="1770">
        <v>294.85</v>
      </c>
      <c r="P11" s="1775">
        <v>28964.910999999996</v>
      </c>
    </row>
    <row r="12" spans="1:16" s="442" customFormat="1" ht="16.5" customHeight="1">
      <c r="A12" s="816" t="s">
        <v>400</v>
      </c>
      <c r="B12" s="1100">
        <v>2257.5</v>
      </c>
      <c r="C12" s="1101">
        <v>496.34</v>
      </c>
      <c r="D12" s="1102">
        <v>1761.16</v>
      </c>
      <c r="E12" s="1103">
        <v>155.388</v>
      </c>
      <c r="F12" s="1768">
        <v>15492.9043</v>
      </c>
      <c r="G12" s="1769">
        <v>0</v>
      </c>
      <c r="H12" s="1770">
        <v>0</v>
      </c>
      <c r="I12" s="1771">
        <v>155.388</v>
      </c>
      <c r="J12" s="1771">
        <v>15492.9043</v>
      </c>
      <c r="K12" s="1772">
        <v>309.275</v>
      </c>
      <c r="L12" s="1771">
        <v>30642.332749999994</v>
      </c>
      <c r="M12" s="1771">
        <v>0</v>
      </c>
      <c r="N12" s="1771">
        <v>0</v>
      </c>
      <c r="O12" s="1770">
        <v>309.275</v>
      </c>
      <c r="P12" s="1775">
        <v>30642.332749999994</v>
      </c>
    </row>
    <row r="13" spans="1:16" s="442" customFormat="1" ht="16.5" customHeight="1">
      <c r="A13" s="816" t="s">
        <v>401</v>
      </c>
      <c r="B13" s="1100">
        <v>2901.58</v>
      </c>
      <c r="C13" s="1101">
        <v>0</v>
      </c>
      <c r="D13" s="1102">
        <v>2901.58</v>
      </c>
      <c r="E13" s="1103">
        <v>301.25</v>
      </c>
      <c r="F13" s="1768">
        <v>29918.715249999997</v>
      </c>
      <c r="G13" s="1769">
        <v>0</v>
      </c>
      <c r="H13" s="1770">
        <v>0</v>
      </c>
      <c r="I13" s="1771">
        <v>301.25</v>
      </c>
      <c r="J13" s="1771">
        <v>29918.715249999997</v>
      </c>
      <c r="K13" s="1772">
        <v>252.99999999999994</v>
      </c>
      <c r="L13" s="1771">
        <v>25574.157</v>
      </c>
      <c r="M13" s="1771">
        <v>0</v>
      </c>
      <c r="N13" s="1771">
        <v>0</v>
      </c>
      <c r="O13" s="1770">
        <v>252.99999999999994</v>
      </c>
      <c r="P13" s="1775">
        <v>25574.157</v>
      </c>
    </row>
    <row r="14" spans="1:16" s="442" customFormat="1" ht="16.5" customHeight="1">
      <c r="A14" s="816" t="s">
        <v>402</v>
      </c>
      <c r="B14" s="1100">
        <v>1893.9</v>
      </c>
      <c r="C14" s="1101">
        <v>0</v>
      </c>
      <c r="D14" s="1102">
        <v>1893.9</v>
      </c>
      <c r="E14" s="1104">
        <v>270.925</v>
      </c>
      <c r="F14" s="1768">
        <v>26988.022</v>
      </c>
      <c r="G14" s="1769">
        <v>0</v>
      </c>
      <c r="H14" s="1770">
        <v>0</v>
      </c>
      <c r="I14" s="1771">
        <v>270.925</v>
      </c>
      <c r="J14" s="1771">
        <v>26988.022</v>
      </c>
      <c r="K14" s="1772">
        <v>246.27499999999998</v>
      </c>
      <c r="L14" s="1771">
        <v>24360.532000000003</v>
      </c>
      <c r="M14" s="1771">
        <v>0</v>
      </c>
      <c r="N14" s="1771">
        <v>0</v>
      </c>
      <c r="O14" s="1770">
        <f>K14-M14</f>
        <v>246.27499999999998</v>
      </c>
      <c r="P14" s="1775">
        <f>L14-N14</f>
        <v>24360.532000000003</v>
      </c>
    </row>
    <row r="15" spans="1:16" s="442" customFormat="1" ht="16.5" customHeight="1">
      <c r="A15" s="816" t="s">
        <v>403</v>
      </c>
      <c r="B15" s="1100">
        <v>1962.72</v>
      </c>
      <c r="C15" s="1101">
        <v>0</v>
      </c>
      <c r="D15" s="1102">
        <v>1962.72</v>
      </c>
      <c r="E15" s="1104">
        <v>294.1</v>
      </c>
      <c r="F15" s="1768">
        <v>29064.779499999997</v>
      </c>
      <c r="G15" s="1769">
        <v>0</v>
      </c>
      <c r="H15" s="1770">
        <v>0</v>
      </c>
      <c r="I15" s="1771">
        <v>294.1</v>
      </c>
      <c r="J15" s="1771">
        <v>29064.779499999997</v>
      </c>
      <c r="K15" s="1772"/>
      <c r="L15" s="1771"/>
      <c r="M15" s="1771"/>
      <c r="N15" s="1771"/>
      <c r="O15" s="1770"/>
      <c r="P15" s="1775"/>
    </row>
    <row r="16" spans="1:16" s="442" customFormat="1" ht="16.5" customHeight="1">
      <c r="A16" s="816" t="s">
        <v>404</v>
      </c>
      <c r="B16" s="1100">
        <v>2955.37</v>
      </c>
      <c r="C16" s="1101">
        <v>0</v>
      </c>
      <c r="D16" s="1102">
        <v>2955.37</v>
      </c>
      <c r="E16" s="1103">
        <v>267.93</v>
      </c>
      <c r="F16" s="1768">
        <v>25882.97</v>
      </c>
      <c r="G16" s="1769">
        <v>0</v>
      </c>
      <c r="H16" s="1770">
        <v>0</v>
      </c>
      <c r="I16" s="1771">
        <v>267.93</v>
      </c>
      <c r="J16" s="1771">
        <v>25882.97</v>
      </c>
      <c r="K16" s="1776"/>
      <c r="L16" s="1771"/>
      <c r="M16" s="1771"/>
      <c r="N16" s="1771"/>
      <c r="O16" s="1770"/>
      <c r="P16" s="1775"/>
    </row>
    <row r="17" spans="1:16" s="442" customFormat="1" ht="16.5" customHeight="1">
      <c r="A17" s="816" t="s">
        <v>405</v>
      </c>
      <c r="B17" s="1100">
        <v>1971.17</v>
      </c>
      <c r="C17" s="1101">
        <v>408.86</v>
      </c>
      <c r="D17" s="1102">
        <v>1562.31</v>
      </c>
      <c r="E17" s="1103">
        <v>336.675</v>
      </c>
      <c r="F17" s="1768">
        <v>32466.19875</v>
      </c>
      <c r="G17" s="1769">
        <v>0</v>
      </c>
      <c r="H17" s="1770">
        <v>0</v>
      </c>
      <c r="I17" s="1771">
        <v>336.675</v>
      </c>
      <c r="J17" s="1771">
        <v>32466.19875</v>
      </c>
      <c r="K17" s="1776"/>
      <c r="L17" s="1777"/>
      <c r="M17" s="1777"/>
      <c r="N17" s="1777"/>
      <c r="O17" s="1778"/>
      <c r="P17" s="1775"/>
    </row>
    <row r="18" spans="1:16" s="442" customFormat="1" ht="16.5" customHeight="1">
      <c r="A18" s="816" t="s">
        <v>406</v>
      </c>
      <c r="B18" s="1100">
        <v>4584.48</v>
      </c>
      <c r="C18" s="1101">
        <v>0</v>
      </c>
      <c r="D18" s="1102">
        <v>4584.48</v>
      </c>
      <c r="E18" s="1103">
        <v>309.9</v>
      </c>
      <c r="F18" s="1768">
        <v>26003.481499999998</v>
      </c>
      <c r="G18" s="1769">
        <v>0</v>
      </c>
      <c r="H18" s="1770">
        <v>0</v>
      </c>
      <c r="I18" s="1771">
        <v>309.9</v>
      </c>
      <c r="J18" s="1771">
        <v>26003.481499999998</v>
      </c>
      <c r="K18" s="1772"/>
      <c r="L18" s="1771"/>
      <c r="M18" s="1771"/>
      <c r="N18" s="1771"/>
      <c r="O18" s="1770"/>
      <c r="P18" s="1775"/>
    </row>
    <row r="19" spans="1:16" s="442" customFormat="1" ht="16.5" customHeight="1">
      <c r="A19" s="831" t="s">
        <v>407</v>
      </c>
      <c r="B19" s="1105">
        <v>3337.29</v>
      </c>
      <c r="C19" s="1106">
        <v>1132.25</v>
      </c>
      <c r="D19" s="1102">
        <v>2205.04</v>
      </c>
      <c r="E19" s="1107">
        <v>355.775</v>
      </c>
      <c r="F19" s="1779">
        <v>34123.754</v>
      </c>
      <c r="G19" s="1780">
        <v>0</v>
      </c>
      <c r="H19" s="1770">
        <v>0</v>
      </c>
      <c r="I19" s="1781">
        <v>355.775</v>
      </c>
      <c r="J19" s="1781">
        <v>34123.754</v>
      </c>
      <c r="K19" s="1782"/>
      <c r="L19" s="1781"/>
      <c r="M19" s="1771"/>
      <c r="N19" s="1771"/>
      <c r="O19" s="1770"/>
      <c r="P19" s="1783"/>
    </row>
    <row r="20" spans="1:16" s="442" customFormat="1" ht="16.5" customHeight="1" thickBot="1">
      <c r="A20" s="896" t="s">
        <v>718</v>
      </c>
      <c r="B20" s="1108">
        <v>30152</v>
      </c>
      <c r="C20" s="1109">
        <v>2037.45</v>
      </c>
      <c r="D20" s="1110">
        <v>28114.55</v>
      </c>
      <c r="E20" s="1111">
        <v>3546.6980000000003</v>
      </c>
      <c r="F20" s="1784">
        <v>345825.0629</v>
      </c>
      <c r="G20" s="1785">
        <v>24.65</v>
      </c>
      <c r="H20" s="1785">
        <v>2362.96975</v>
      </c>
      <c r="I20" s="1786">
        <v>3522.0480000000002</v>
      </c>
      <c r="J20" s="1786">
        <v>343462.09315</v>
      </c>
      <c r="K20" s="1785">
        <f aca="true" t="shared" si="0" ref="K20:P20">SUM(K8:K19)</f>
        <v>1905.025</v>
      </c>
      <c r="L20" s="1785">
        <f t="shared" si="0"/>
        <v>181555.88575</v>
      </c>
      <c r="M20" s="1785">
        <f t="shared" si="0"/>
        <v>0</v>
      </c>
      <c r="N20" s="1785">
        <f t="shared" si="0"/>
        <v>0</v>
      </c>
      <c r="O20" s="1784">
        <f t="shared" si="0"/>
        <v>1905.025</v>
      </c>
      <c r="P20" s="1787">
        <f t="shared" si="0"/>
        <v>181555.88575</v>
      </c>
    </row>
    <row r="21" s="442" customFormat="1" ht="16.5" customHeight="1" thickTop="1"/>
    <row r="22" s="442" customFormat="1" ht="16.5" customHeight="1"/>
    <row r="23" s="442" customFormat="1" ht="16.5" customHeight="1"/>
    <row r="24" s="442" customFormat="1" ht="16.5" customHeight="1"/>
    <row r="25" s="442" customFormat="1" ht="16.5" customHeight="1"/>
    <row r="26" s="442" customFormat="1" ht="16.5" customHeight="1"/>
    <row r="27" spans="1:17" ht="12.75">
      <c r="A27" s="442"/>
      <c r="Q27" s="442"/>
    </row>
    <row r="33" ht="12.75">
      <c r="M33" s="803"/>
    </row>
  </sheetData>
  <sheetProtection/>
  <mergeCells count="13">
    <mergeCell ref="K6:L6"/>
    <mergeCell ref="M6:N6"/>
    <mergeCell ref="O6:P6"/>
    <mergeCell ref="A1:P1"/>
    <mergeCell ref="A2:P2"/>
    <mergeCell ref="A3:D3"/>
    <mergeCell ref="A5:A7"/>
    <mergeCell ref="B5:D5"/>
    <mergeCell ref="E5:J5"/>
    <mergeCell ref="K5:P5"/>
    <mergeCell ref="E6:F6"/>
    <mergeCell ref="G6:H6"/>
    <mergeCell ref="I6:J6"/>
  </mergeCells>
  <printOptions/>
  <pageMargins left="0.7" right="0.7" top="0.75" bottom="0.75" header="0.3" footer="0.3"/>
  <pageSetup fitToHeight="1" fitToWidth="1" horizontalDpi="600" verticalDpi="600" orientation="landscape" paperSize="9" scale="93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2"/>
  <sheetViews>
    <sheetView zoomScalePageLayoutView="0" workbookViewId="0" topLeftCell="A1">
      <pane xSplit="2" ySplit="5" topLeftCell="E6" activePane="bottomRight" state="frozen"/>
      <selection pane="topLeft" activeCell="AD95" sqref="AD95"/>
      <selection pane="topRight" activeCell="AD95" sqref="AD95"/>
      <selection pane="bottomLeft" activeCell="AD95" sqref="AD95"/>
      <selection pane="bottomRight" activeCell="E6" sqref="E6:H18"/>
    </sheetView>
  </sheetViews>
  <sheetFormatPr defaultColWidth="9.140625" defaultRowHeight="12.75"/>
  <cols>
    <col min="1" max="1" width="9.140625" style="803" customWidth="1"/>
    <col min="2" max="2" width="10.00390625" style="803" customWidth="1"/>
    <col min="3" max="3" width="15.421875" style="803" customWidth="1"/>
    <col min="4" max="4" width="14.28125" style="803" customWidth="1"/>
    <col min="5" max="5" width="16.8515625" style="803" customWidth="1"/>
    <col min="6" max="6" width="11.7109375" style="803" customWidth="1"/>
    <col min="7" max="7" width="13.00390625" style="803" customWidth="1"/>
    <col min="8" max="8" width="12.7109375" style="803" customWidth="1"/>
    <col min="9" max="16384" width="9.140625" style="803" customWidth="1"/>
  </cols>
  <sheetData>
    <row r="1" spans="2:8" ht="12.75">
      <c r="B1" s="1826" t="s">
        <v>1041</v>
      </c>
      <c r="C1" s="1826"/>
      <c r="D1" s="1826"/>
      <c r="E1" s="1826"/>
      <c r="F1" s="1826"/>
      <c r="G1" s="1826"/>
      <c r="H1" s="1826"/>
    </row>
    <row r="2" spans="2:8" ht="15.75">
      <c r="B2" s="1834" t="s">
        <v>1042</v>
      </c>
      <c r="C2" s="1834"/>
      <c r="D2" s="1834"/>
      <c r="E2" s="1834"/>
      <c r="F2" s="1834"/>
      <c r="G2" s="1834"/>
      <c r="H2" s="1834"/>
    </row>
    <row r="3" spans="2:8" ht="17.25" customHeight="1" thickBot="1">
      <c r="B3" s="1112"/>
      <c r="D3" s="1113"/>
      <c r="H3" s="1091" t="s">
        <v>550</v>
      </c>
    </row>
    <row r="4" spans="2:8" s="1114" customFormat="1" ht="13.5" customHeight="1" thickTop="1">
      <c r="B4" s="1909" t="s">
        <v>895</v>
      </c>
      <c r="C4" s="1911" t="s">
        <v>63</v>
      </c>
      <c r="D4" s="1912"/>
      <c r="E4" s="1911" t="s">
        <v>64</v>
      </c>
      <c r="F4" s="1913"/>
      <c r="G4" s="1914" t="s">
        <v>65</v>
      </c>
      <c r="H4" s="1915"/>
    </row>
    <row r="5" spans="2:8" s="1114" customFormat="1" ht="13.5" customHeight="1">
      <c r="B5" s="1910"/>
      <c r="C5" s="1115" t="s">
        <v>1043</v>
      </c>
      <c r="D5" s="1116" t="s">
        <v>1044</v>
      </c>
      <c r="E5" s="1115" t="s">
        <v>1043</v>
      </c>
      <c r="F5" s="1117" t="s">
        <v>1044</v>
      </c>
      <c r="G5" s="1118" t="s">
        <v>1043</v>
      </c>
      <c r="H5" s="1119" t="s">
        <v>1044</v>
      </c>
    </row>
    <row r="6" spans="2:8" ht="15.75" customHeight="1">
      <c r="B6" s="816" t="s">
        <v>396</v>
      </c>
      <c r="C6" s="1120">
        <v>13318.9</v>
      </c>
      <c r="D6" s="1121">
        <v>240</v>
      </c>
      <c r="E6" s="1788">
        <v>19296.05</v>
      </c>
      <c r="F6" s="1789">
        <v>320</v>
      </c>
      <c r="G6" s="1789">
        <v>12116.9</v>
      </c>
      <c r="H6" s="1790">
        <v>200</v>
      </c>
    </row>
    <row r="7" spans="2:8" ht="15.75" customHeight="1">
      <c r="B7" s="816" t="s">
        <v>397</v>
      </c>
      <c r="C7" s="1120">
        <v>8330.9</v>
      </c>
      <c r="D7" s="1121">
        <v>150</v>
      </c>
      <c r="E7" s="1788">
        <v>16678.5</v>
      </c>
      <c r="F7" s="1789">
        <v>260</v>
      </c>
      <c r="G7" s="1789">
        <v>18189.19</v>
      </c>
      <c r="H7" s="1790">
        <v>300</v>
      </c>
    </row>
    <row r="8" spans="2:8" ht="15.75" customHeight="1">
      <c r="B8" s="816" t="s">
        <v>398</v>
      </c>
      <c r="C8" s="1122">
        <v>16467.44</v>
      </c>
      <c r="D8" s="1123">
        <v>310</v>
      </c>
      <c r="E8" s="1791">
        <v>14979.6</v>
      </c>
      <c r="F8" s="1792">
        <v>240</v>
      </c>
      <c r="G8" s="1792">
        <v>21992.42</v>
      </c>
      <c r="H8" s="1793">
        <v>360</v>
      </c>
    </row>
    <row r="9" spans="2:8" ht="15.75" customHeight="1">
      <c r="B9" s="816" t="s">
        <v>399</v>
      </c>
      <c r="C9" s="1122">
        <v>8563.1</v>
      </c>
      <c r="D9" s="1123">
        <v>160</v>
      </c>
      <c r="E9" s="1791">
        <v>14882.01</v>
      </c>
      <c r="F9" s="1792">
        <v>240</v>
      </c>
      <c r="G9" s="1792">
        <v>19659.2</v>
      </c>
      <c r="H9" s="1793">
        <v>320</v>
      </c>
    </row>
    <row r="10" spans="2:9" ht="15.75" customHeight="1">
      <c r="B10" s="816" t="s">
        <v>400</v>
      </c>
      <c r="C10" s="1122">
        <v>16445.67</v>
      </c>
      <c r="D10" s="1123">
        <v>300</v>
      </c>
      <c r="E10" s="1791">
        <v>12399.45</v>
      </c>
      <c r="F10" s="1792">
        <v>200</v>
      </c>
      <c r="G10" s="1792">
        <v>21053.61</v>
      </c>
      <c r="H10" s="1793">
        <v>340</v>
      </c>
      <c r="I10" s="1124"/>
    </row>
    <row r="11" spans="2:8" ht="15.75" customHeight="1">
      <c r="B11" s="816" t="s">
        <v>401</v>
      </c>
      <c r="C11" s="1122">
        <v>13151.6</v>
      </c>
      <c r="D11" s="1123">
        <v>240</v>
      </c>
      <c r="E11" s="1791">
        <v>11175.8</v>
      </c>
      <c r="F11" s="1792">
        <v>180</v>
      </c>
      <c r="G11" s="1792">
        <v>13923.11</v>
      </c>
      <c r="H11" s="1793">
        <v>220</v>
      </c>
    </row>
    <row r="12" spans="2:8" ht="15.75" customHeight="1">
      <c r="B12" s="816" t="s">
        <v>402</v>
      </c>
      <c r="C12" s="1122">
        <v>13967.33</v>
      </c>
      <c r="D12" s="1123">
        <v>260</v>
      </c>
      <c r="E12" s="1791">
        <v>14944.8</v>
      </c>
      <c r="F12" s="1792">
        <v>240</v>
      </c>
      <c r="G12" s="1792">
        <v>22249.53</v>
      </c>
      <c r="H12" s="1793">
        <v>360</v>
      </c>
    </row>
    <row r="13" spans="2:8" ht="15.75" customHeight="1">
      <c r="B13" s="816" t="s">
        <v>403</v>
      </c>
      <c r="C13" s="1122">
        <v>16264.61</v>
      </c>
      <c r="D13" s="1123">
        <v>300</v>
      </c>
      <c r="E13" s="1791">
        <v>22182.25</v>
      </c>
      <c r="F13" s="1792">
        <v>360</v>
      </c>
      <c r="G13" s="1792"/>
      <c r="H13" s="1793"/>
    </row>
    <row r="14" spans="2:8" ht="15.75" customHeight="1">
      <c r="B14" s="816" t="s">
        <v>404</v>
      </c>
      <c r="C14" s="1122">
        <v>17409.9</v>
      </c>
      <c r="D14" s="1123">
        <v>320</v>
      </c>
      <c r="E14" s="1794">
        <v>14525.81</v>
      </c>
      <c r="F14" s="1791">
        <v>240</v>
      </c>
      <c r="G14" s="1791"/>
      <c r="H14" s="1793"/>
    </row>
    <row r="15" spans="2:8" ht="15.75" customHeight="1">
      <c r="B15" s="816" t="s">
        <v>405</v>
      </c>
      <c r="C15" s="1125">
        <v>11928.65</v>
      </c>
      <c r="D15" s="1123">
        <v>220</v>
      </c>
      <c r="E15" s="1794">
        <v>13294.44</v>
      </c>
      <c r="F15" s="1791">
        <v>220</v>
      </c>
      <c r="G15" s="1791"/>
      <c r="H15" s="1793"/>
    </row>
    <row r="16" spans="2:8" ht="15.75" customHeight="1">
      <c r="B16" s="816" t="s">
        <v>406</v>
      </c>
      <c r="C16" s="1125">
        <v>21318.95</v>
      </c>
      <c r="D16" s="1123">
        <v>380</v>
      </c>
      <c r="E16" s="1791">
        <v>17729.74</v>
      </c>
      <c r="F16" s="1792">
        <v>300</v>
      </c>
      <c r="G16" s="1792"/>
      <c r="H16" s="1793"/>
    </row>
    <row r="17" spans="2:8" ht="15.75" customHeight="1">
      <c r="B17" s="831" t="s">
        <v>407</v>
      </c>
      <c r="C17" s="1126">
        <v>14355.75</v>
      </c>
      <c r="D17" s="1127">
        <v>240</v>
      </c>
      <c r="E17" s="1795">
        <v>20401.75</v>
      </c>
      <c r="F17" s="1796">
        <v>340</v>
      </c>
      <c r="G17" s="1796"/>
      <c r="H17" s="1797"/>
    </row>
    <row r="18" spans="2:8" s="1130" customFormat="1" ht="15.75" customHeight="1" thickBot="1">
      <c r="B18" s="1074" t="s">
        <v>718</v>
      </c>
      <c r="C18" s="1128">
        <v>171522.8</v>
      </c>
      <c r="D18" s="1129">
        <v>3120</v>
      </c>
      <c r="E18" s="1798">
        <v>192490.2</v>
      </c>
      <c r="F18" s="1799">
        <v>3140</v>
      </c>
      <c r="G18" s="1799">
        <f>SUM(G6:G17)</f>
        <v>129183.95999999999</v>
      </c>
      <c r="H18" s="1800">
        <f>SUM(H6:H17)</f>
        <v>2100</v>
      </c>
    </row>
    <row r="19" s="883" customFormat="1" ht="13.5" thickTop="1">
      <c r="B19" s="558"/>
    </row>
    <row r="20" ht="12.75">
      <c r="B20" s="883"/>
    </row>
    <row r="32" spans="3:5" ht="12.75">
      <c r="C32" s="1131"/>
      <c r="E32" s="1131"/>
    </row>
  </sheetData>
  <sheetProtection/>
  <mergeCells count="6">
    <mergeCell ref="B1:H1"/>
    <mergeCell ref="B2:H2"/>
    <mergeCell ref="B4:B5"/>
    <mergeCell ref="C4:D4"/>
    <mergeCell ref="E4:F4"/>
    <mergeCell ref="G4:H4"/>
  </mergeCells>
  <printOptions/>
  <pageMargins left="0.7" right="0.7" top="0.75" bottom="0.75" header="0.3" footer="0.3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zoomScalePageLayoutView="0" workbookViewId="0" topLeftCell="A1">
      <selection activeCell="M22" sqref="M22"/>
    </sheetView>
  </sheetViews>
  <sheetFormatPr defaultColWidth="9.140625" defaultRowHeight="16.5" customHeight="1"/>
  <cols>
    <col min="1" max="1" width="47.8515625" style="11" customWidth="1"/>
    <col min="2" max="3" width="10.57421875" style="11" bestFit="1" customWidth="1"/>
    <col min="4" max="5" width="10.57421875" style="442" bestFit="1" customWidth="1"/>
    <col min="6" max="6" width="9.28125" style="11" bestFit="1" customWidth="1"/>
    <col min="7" max="7" width="2.421875" style="442" bestFit="1" customWidth="1"/>
    <col min="8" max="8" width="7.7109375" style="11" bestFit="1" customWidth="1"/>
    <col min="9" max="9" width="11.140625" style="442" bestFit="1" customWidth="1"/>
    <col min="10" max="10" width="2.140625" style="442" customWidth="1"/>
    <col min="11" max="11" width="7.7109375" style="442" bestFit="1" customWidth="1"/>
    <col min="12" max="12" width="9.140625" style="11" customWidth="1"/>
    <col min="13" max="13" width="15.00390625" style="11" bestFit="1" customWidth="1"/>
    <col min="14" max="16384" width="9.140625" style="11" customWidth="1"/>
  </cols>
  <sheetData>
    <row r="1" spans="1:11" ht="12.75">
      <c r="A1" s="1818" t="s">
        <v>579</v>
      </c>
      <c r="B1" s="1818"/>
      <c r="C1" s="1818"/>
      <c r="D1" s="1818"/>
      <c r="E1" s="1818"/>
      <c r="F1" s="1818"/>
      <c r="G1" s="1818"/>
      <c r="H1" s="1818"/>
      <c r="I1" s="1818"/>
      <c r="J1" s="1818"/>
      <c r="K1" s="1818"/>
    </row>
    <row r="2" spans="1:11" ht="15.75">
      <c r="A2" s="1819" t="s">
        <v>3</v>
      </c>
      <c r="B2" s="1819"/>
      <c r="C2" s="1819"/>
      <c r="D2" s="1819"/>
      <c r="E2" s="1819"/>
      <c r="F2" s="1819"/>
      <c r="G2" s="1819"/>
      <c r="H2" s="1819"/>
      <c r="I2" s="1819"/>
      <c r="J2" s="1819"/>
      <c r="K2" s="1819"/>
    </row>
    <row r="3" spans="1:11" ht="13.5" thickBot="1">
      <c r="A3" s="357" t="s">
        <v>24</v>
      </c>
      <c r="B3" s="357"/>
      <c r="C3" s="357"/>
      <c r="D3" s="358"/>
      <c r="E3" s="358"/>
      <c r="F3" s="357"/>
      <c r="G3" s="358"/>
      <c r="H3" s="357"/>
      <c r="I3" s="1820" t="s">
        <v>486</v>
      </c>
      <c r="J3" s="1820"/>
      <c r="K3" s="1820"/>
    </row>
    <row r="4" spans="1:11" ht="16.5" customHeight="1" thickTop="1">
      <c r="A4" s="359"/>
      <c r="B4" s="360">
        <v>2013</v>
      </c>
      <c r="C4" s="361">
        <v>2014</v>
      </c>
      <c r="D4" s="362">
        <v>2014</v>
      </c>
      <c r="E4" s="363">
        <v>2015</v>
      </c>
      <c r="F4" s="1821" t="s">
        <v>580</v>
      </c>
      <c r="G4" s="1821"/>
      <c r="H4" s="1821"/>
      <c r="I4" s="1821"/>
      <c r="J4" s="1821"/>
      <c r="K4" s="1822"/>
    </row>
    <row r="5" spans="1:11" ht="12.75">
      <c r="A5" s="364" t="s">
        <v>581</v>
      </c>
      <c r="B5" s="365" t="s">
        <v>582</v>
      </c>
      <c r="C5" s="365" t="s">
        <v>583</v>
      </c>
      <c r="D5" s="366" t="s">
        <v>584</v>
      </c>
      <c r="E5" s="367" t="s">
        <v>1534</v>
      </c>
      <c r="F5" s="1823" t="s">
        <v>64</v>
      </c>
      <c r="G5" s="1823"/>
      <c r="H5" s="1824"/>
      <c r="I5" s="1823" t="s">
        <v>65</v>
      </c>
      <c r="J5" s="1823"/>
      <c r="K5" s="1825"/>
    </row>
    <row r="6" spans="1:11" ht="12.75">
      <c r="A6" s="368" t="s">
        <v>24</v>
      </c>
      <c r="B6" s="369"/>
      <c r="C6" s="370"/>
      <c r="D6" s="371"/>
      <c r="E6" s="372"/>
      <c r="F6" s="373" t="s">
        <v>487</v>
      </c>
      <c r="G6" s="374" t="s">
        <v>24</v>
      </c>
      <c r="H6" s="375" t="s">
        <v>585</v>
      </c>
      <c r="I6" s="376" t="s">
        <v>487</v>
      </c>
      <c r="J6" s="374" t="s">
        <v>24</v>
      </c>
      <c r="K6" s="377" t="s">
        <v>585</v>
      </c>
    </row>
    <row r="7" spans="1:13" ht="16.5" customHeight="1">
      <c r="A7" s="378" t="s">
        <v>586</v>
      </c>
      <c r="B7" s="379">
        <v>468237.9967958949</v>
      </c>
      <c r="C7" s="379">
        <v>578742.1601215567</v>
      </c>
      <c r="D7" s="380">
        <v>599219.7117261993</v>
      </c>
      <c r="E7" s="381">
        <v>632693.9108945698</v>
      </c>
      <c r="F7" s="382">
        <v>95777.20662892179</v>
      </c>
      <c r="G7" s="383" t="s">
        <v>587</v>
      </c>
      <c r="H7" s="384">
        <v>20.454812997730958</v>
      </c>
      <c r="I7" s="380">
        <v>32796.90286768057</v>
      </c>
      <c r="J7" s="385" t="s">
        <v>588</v>
      </c>
      <c r="K7" s="386">
        <v>5.473268356476633</v>
      </c>
      <c r="M7" s="387"/>
    </row>
    <row r="8" spans="1:13" ht="16.5" customHeight="1">
      <c r="A8" s="388" t="s">
        <v>589</v>
      </c>
      <c r="B8" s="389">
        <v>554093.54786075</v>
      </c>
      <c r="C8" s="389">
        <v>671638.5514663985</v>
      </c>
      <c r="D8" s="390">
        <v>686759.0177883125</v>
      </c>
      <c r="E8" s="391">
        <v>721815.9542035254</v>
      </c>
      <c r="F8" s="392">
        <v>117545.00360564853</v>
      </c>
      <c r="G8" s="393"/>
      <c r="H8" s="394">
        <v>21.213927514490553</v>
      </c>
      <c r="I8" s="390">
        <v>35056.93641521293</v>
      </c>
      <c r="J8" s="391"/>
      <c r="K8" s="395">
        <v>5.104692549667971</v>
      </c>
      <c r="M8" s="396"/>
    </row>
    <row r="9" spans="1:13" ht="16.5" customHeight="1">
      <c r="A9" s="388" t="s">
        <v>590</v>
      </c>
      <c r="B9" s="389">
        <v>85855.55106485508</v>
      </c>
      <c r="C9" s="389">
        <v>92896.39134484177</v>
      </c>
      <c r="D9" s="389">
        <v>87539.30606211328</v>
      </c>
      <c r="E9" s="394">
        <v>89122.04330895559</v>
      </c>
      <c r="F9" s="392">
        <v>7040.840279986689</v>
      </c>
      <c r="G9" s="393"/>
      <c r="H9" s="394">
        <v>8.20079795966606</v>
      </c>
      <c r="I9" s="390">
        <v>1582.7372468423127</v>
      </c>
      <c r="J9" s="391"/>
      <c r="K9" s="395">
        <v>1.808030378627043</v>
      </c>
      <c r="M9" s="396"/>
    </row>
    <row r="10" spans="1:11" ht="16.5" customHeight="1">
      <c r="A10" s="397" t="s">
        <v>591</v>
      </c>
      <c r="B10" s="390">
        <v>74332.31242050508</v>
      </c>
      <c r="C10" s="390">
        <v>81416.66473255177</v>
      </c>
      <c r="D10" s="390">
        <v>80052.68665923328</v>
      </c>
      <c r="E10" s="391">
        <v>82651.6537656356</v>
      </c>
      <c r="F10" s="392">
        <v>7084.352312046685</v>
      </c>
      <c r="G10" s="393"/>
      <c r="H10" s="394">
        <v>9.53064970180104</v>
      </c>
      <c r="I10" s="390">
        <v>2598.967106402313</v>
      </c>
      <c r="J10" s="391"/>
      <c r="K10" s="395">
        <v>3.246570745920803</v>
      </c>
    </row>
    <row r="11" spans="1:11" s="357" customFormat="1" ht="16.5" customHeight="1">
      <c r="A11" s="397" t="s">
        <v>592</v>
      </c>
      <c r="B11" s="389">
        <v>11523.23864435</v>
      </c>
      <c r="C11" s="389">
        <v>11479.72661229</v>
      </c>
      <c r="D11" s="390">
        <v>7486.61940288</v>
      </c>
      <c r="E11" s="391">
        <v>6470.38954332</v>
      </c>
      <c r="F11" s="392">
        <v>-43.51203205999991</v>
      </c>
      <c r="G11" s="393"/>
      <c r="H11" s="394">
        <v>-0.3776024553768523</v>
      </c>
      <c r="I11" s="390">
        <v>-1016.2298595600005</v>
      </c>
      <c r="J11" s="391"/>
      <c r="K11" s="395">
        <v>-13.573948465566058</v>
      </c>
    </row>
    <row r="12" spans="1:11" ht="16.5" customHeight="1">
      <c r="A12" s="378" t="s">
        <v>593</v>
      </c>
      <c r="B12" s="379">
        <v>847138.2799346459</v>
      </c>
      <c r="C12" s="379">
        <v>863743.1947900408</v>
      </c>
      <c r="D12" s="380">
        <v>966747.4467863806</v>
      </c>
      <c r="E12" s="381">
        <v>1028607.8267455394</v>
      </c>
      <c r="F12" s="382">
        <v>31331.87155213493</v>
      </c>
      <c r="G12" s="383" t="s">
        <v>587</v>
      </c>
      <c r="H12" s="384">
        <v>3.698554568275688</v>
      </c>
      <c r="I12" s="380">
        <v>62537.67625984878</v>
      </c>
      <c r="J12" s="398" t="s">
        <v>588</v>
      </c>
      <c r="K12" s="386">
        <v>6.468874209881161</v>
      </c>
    </row>
    <row r="13" spans="1:11" ht="16.5" customHeight="1">
      <c r="A13" s="388" t="s">
        <v>594</v>
      </c>
      <c r="B13" s="389">
        <v>1165866.2782705706</v>
      </c>
      <c r="C13" s="389">
        <v>1192118.726372648</v>
      </c>
      <c r="D13" s="390">
        <v>1314304.964722467</v>
      </c>
      <c r="E13" s="391">
        <v>1367058.0348218388</v>
      </c>
      <c r="F13" s="392">
        <v>26252.44810207747</v>
      </c>
      <c r="G13" s="393"/>
      <c r="H13" s="394">
        <v>2.2517546472842476</v>
      </c>
      <c r="I13" s="399">
        <v>52753.07009937195</v>
      </c>
      <c r="J13" s="400"/>
      <c r="K13" s="401">
        <v>4.013761761183902</v>
      </c>
    </row>
    <row r="14" spans="1:13" ht="16.5" customHeight="1">
      <c r="A14" s="388" t="s">
        <v>595</v>
      </c>
      <c r="B14" s="389">
        <v>167788.25927550002</v>
      </c>
      <c r="C14" s="389">
        <v>99766.73902125985</v>
      </c>
      <c r="D14" s="390">
        <v>141989.49496771995</v>
      </c>
      <c r="E14" s="391">
        <v>58433.98035312003</v>
      </c>
      <c r="F14" s="392">
        <v>-68021.52025424017</v>
      </c>
      <c r="G14" s="393"/>
      <c r="H14" s="394">
        <v>-40.540095324877406</v>
      </c>
      <c r="I14" s="390">
        <v>-83555.51461459992</v>
      </c>
      <c r="J14" s="391"/>
      <c r="K14" s="395">
        <v>-58.84626509418568</v>
      </c>
      <c r="M14" s="402"/>
    </row>
    <row r="15" spans="1:11" ht="16.5" customHeight="1">
      <c r="A15" s="397" t="s">
        <v>596</v>
      </c>
      <c r="B15" s="389">
        <v>167972.77448819</v>
      </c>
      <c r="C15" s="389">
        <v>171663.47448819003</v>
      </c>
      <c r="D15" s="390">
        <v>165490.34271409997</v>
      </c>
      <c r="E15" s="391">
        <v>154229.29947425</v>
      </c>
      <c r="F15" s="392">
        <v>3690.7000000000116</v>
      </c>
      <c r="G15" s="393"/>
      <c r="H15" s="394">
        <v>2.197201309108281</v>
      </c>
      <c r="I15" s="390">
        <v>-11261.043239849969</v>
      </c>
      <c r="J15" s="391"/>
      <c r="K15" s="395">
        <v>-6.804652800377889</v>
      </c>
    </row>
    <row r="16" spans="1:11" ht="16.5" customHeight="1">
      <c r="A16" s="397" t="s">
        <v>597</v>
      </c>
      <c r="B16" s="389">
        <v>184.51521268998874</v>
      </c>
      <c r="C16" s="390">
        <v>71896.73546693017</v>
      </c>
      <c r="D16" s="390">
        <v>23500.847746380023</v>
      </c>
      <c r="E16" s="391">
        <v>95795.31912112997</v>
      </c>
      <c r="F16" s="392">
        <v>71712.22025424018</v>
      </c>
      <c r="G16" s="393"/>
      <c r="H16" s="403"/>
      <c r="I16" s="390">
        <v>72294.47137474995</v>
      </c>
      <c r="J16" s="391"/>
      <c r="K16" s="395"/>
    </row>
    <row r="17" spans="1:11" ht="16.5" customHeight="1">
      <c r="A17" s="388" t="s">
        <v>598</v>
      </c>
      <c r="B17" s="389">
        <v>11389.098520938094</v>
      </c>
      <c r="C17" s="389">
        <v>10814.08584256</v>
      </c>
      <c r="D17" s="390">
        <v>10417.33065354</v>
      </c>
      <c r="E17" s="391">
        <v>10567.00064687</v>
      </c>
      <c r="F17" s="392">
        <v>-575.0126783780943</v>
      </c>
      <c r="G17" s="393"/>
      <c r="H17" s="394">
        <v>-5.048798878339423</v>
      </c>
      <c r="I17" s="390">
        <v>149.66999332999876</v>
      </c>
      <c r="J17" s="391"/>
      <c r="K17" s="395">
        <v>1.4367403542013724</v>
      </c>
    </row>
    <row r="18" spans="1:11" ht="16.5" customHeight="1">
      <c r="A18" s="397" t="s">
        <v>599</v>
      </c>
      <c r="B18" s="389">
        <v>13662.842153158774</v>
      </c>
      <c r="C18" s="389">
        <v>12194.35998745558</v>
      </c>
      <c r="D18" s="389">
        <v>11073.529709095701</v>
      </c>
      <c r="E18" s="394">
        <v>22766.75798704616</v>
      </c>
      <c r="F18" s="392">
        <v>-1468.4821657031935</v>
      </c>
      <c r="G18" s="393"/>
      <c r="H18" s="394">
        <v>-10.74799920281366</v>
      </c>
      <c r="I18" s="390">
        <v>11693.228277950459</v>
      </c>
      <c r="J18" s="391"/>
      <c r="K18" s="395">
        <v>105.59621534537216</v>
      </c>
    </row>
    <row r="19" spans="1:11" ht="16.5" customHeight="1">
      <c r="A19" s="397" t="s">
        <v>600</v>
      </c>
      <c r="B19" s="389">
        <v>1317.38533904</v>
      </c>
      <c r="C19" s="389">
        <v>1399.8463036300002</v>
      </c>
      <c r="D19" s="389">
        <v>1487.62224685</v>
      </c>
      <c r="E19" s="391">
        <v>2770.8168471199997</v>
      </c>
      <c r="F19" s="392">
        <v>82.46096459000023</v>
      </c>
      <c r="G19" s="393"/>
      <c r="H19" s="394">
        <v>6.259441497207709</v>
      </c>
      <c r="I19" s="390">
        <v>1283.1946002699997</v>
      </c>
      <c r="J19" s="391"/>
      <c r="K19" s="395">
        <v>86.25809428348693</v>
      </c>
    </row>
    <row r="20" spans="1:11" ht="16.5" customHeight="1">
      <c r="A20" s="397" t="s">
        <v>601</v>
      </c>
      <c r="B20" s="389">
        <v>12345.456814118774</v>
      </c>
      <c r="C20" s="389">
        <v>10794.51368382558</v>
      </c>
      <c r="D20" s="389">
        <v>9585.907462245701</v>
      </c>
      <c r="E20" s="394">
        <v>19995.94113992616</v>
      </c>
      <c r="F20" s="392">
        <v>-1550.9431302931935</v>
      </c>
      <c r="G20" s="393"/>
      <c r="H20" s="394">
        <v>-12.562865462535747</v>
      </c>
      <c r="I20" s="390">
        <v>10410.033677680458</v>
      </c>
      <c r="J20" s="391"/>
      <c r="K20" s="395">
        <v>108.59726863294472</v>
      </c>
    </row>
    <row r="21" spans="1:11" ht="16.5" customHeight="1">
      <c r="A21" s="388" t="s">
        <v>602</v>
      </c>
      <c r="B21" s="389">
        <v>973026.0783209736</v>
      </c>
      <c r="C21" s="389">
        <v>1069343.5415213725</v>
      </c>
      <c r="D21" s="390">
        <v>1150824.6093921112</v>
      </c>
      <c r="E21" s="391">
        <v>1275290.2958348026</v>
      </c>
      <c r="F21" s="392">
        <v>96317.46320039895</v>
      </c>
      <c r="G21" s="404"/>
      <c r="H21" s="394">
        <v>9.898754549991267</v>
      </c>
      <c r="I21" s="390">
        <v>124465.68644269137</v>
      </c>
      <c r="J21" s="405"/>
      <c r="K21" s="395">
        <v>10.815348005847447</v>
      </c>
    </row>
    <row r="22" spans="1:11" ht="16.5" customHeight="1">
      <c r="A22" s="388" t="s">
        <v>603</v>
      </c>
      <c r="B22" s="389">
        <v>318727.99833592464</v>
      </c>
      <c r="C22" s="389">
        <v>328375.5315826072</v>
      </c>
      <c r="D22" s="389">
        <v>347557.5179360863</v>
      </c>
      <c r="E22" s="389">
        <v>338450.20807629946</v>
      </c>
      <c r="F22" s="392">
        <v>-5079.4234500574585</v>
      </c>
      <c r="G22" s="406" t="s">
        <v>587</v>
      </c>
      <c r="H22" s="394">
        <v>-1.5936546135190732</v>
      </c>
      <c r="I22" s="390">
        <v>-9784.606160476826</v>
      </c>
      <c r="J22" s="407" t="s">
        <v>588</v>
      </c>
      <c r="K22" s="395">
        <v>-2.8152480252998457</v>
      </c>
    </row>
    <row r="23" spans="1:11" ht="16.5" customHeight="1">
      <c r="A23" s="378" t="s">
        <v>604</v>
      </c>
      <c r="B23" s="379">
        <v>1315376.2767305407</v>
      </c>
      <c r="C23" s="379">
        <v>1442485.3549115974</v>
      </c>
      <c r="D23" s="380">
        <v>1565967.1585125797</v>
      </c>
      <c r="E23" s="381">
        <v>1661301.7376401094</v>
      </c>
      <c r="F23" s="382">
        <v>127109.07818105677</v>
      </c>
      <c r="G23" s="408"/>
      <c r="H23" s="384">
        <v>9.663324512510993</v>
      </c>
      <c r="I23" s="380">
        <v>95334.57912752964</v>
      </c>
      <c r="J23" s="381"/>
      <c r="K23" s="386">
        <v>6.087904117866836</v>
      </c>
    </row>
    <row r="24" spans="1:11" ht="16.5" customHeight="1">
      <c r="A24" s="388" t="s">
        <v>605</v>
      </c>
      <c r="B24" s="390">
        <v>925469.1309784062</v>
      </c>
      <c r="C24" s="390">
        <v>1026722.4327557075</v>
      </c>
      <c r="D24" s="390">
        <v>1130173.7065940998</v>
      </c>
      <c r="E24" s="391">
        <v>1188431.0348075223</v>
      </c>
      <c r="F24" s="392">
        <v>101253.30177730136</v>
      </c>
      <c r="G24" s="393"/>
      <c r="H24" s="394">
        <v>10.940754087632975</v>
      </c>
      <c r="I24" s="390">
        <v>58257.32821342256</v>
      </c>
      <c r="J24" s="391"/>
      <c r="K24" s="409">
        <v>5.154723373364197</v>
      </c>
    </row>
    <row r="25" spans="1:11" ht="16.5" customHeight="1">
      <c r="A25" s="388" t="s">
        <v>606</v>
      </c>
      <c r="B25" s="390">
        <v>301590.1935057185</v>
      </c>
      <c r="C25" s="390">
        <v>340763.0615356601</v>
      </c>
      <c r="D25" s="390">
        <v>354830.0274856184</v>
      </c>
      <c r="E25" s="391">
        <v>357701.13382265856</v>
      </c>
      <c r="F25" s="392">
        <v>39172.86802994163</v>
      </c>
      <c r="G25" s="393"/>
      <c r="H25" s="394">
        <v>12.9887737975137</v>
      </c>
      <c r="I25" s="390">
        <v>2871.106337040139</v>
      </c>
      <c r="J25" s="391"/>
      <c r="K25" s="409">
        <v>0.8091497659838012</v>
      </c>
    </row>
    <row r="26" spans="1:11" ht="16.5" customHeight="1">
      <c r="A26" s="397" t="s">
        <v>607</v>
      </c>
      <c r="B26" s="389">
        <v>195874.235903968</v>
      </c>
      <c r="C26" s="389">
        <v>218619.729083341</v>
      </c>
      <c r="D26" s="390">
        <v>227537.39173336106</v>
      </c>
      <c r="E26" s="391">
        <v>247277.38089692098</v>
      </c>
      <c r="F26" s="392">
        <v>22745.493179373007</v>
      </c>
      <c r="G26" s="393"/>
      <c r="H26" s="394">
        <v>11.61229452888563</v>
      </c>
      <c r="I26" s="390">
        <v>19739.98916355992</v>
      </c>
      <c r="J26" s="391"/>
      <c r="K26" s="395">
        <v>8.675492416073821</v>
      </c>
    </row>
    <row r="27" spans="1:11" ht="16.5" customHeight="1">
      <c r="A27" s="397" t="s">
        <v>608</v>
      </c>
      <c r="B27" s="389">
        <v>105715.9438046306</v>
      </c>
      <c r="C27" s="389">
        <v>122143.3385816157</v>
      </c>
      <c r="D27" s="390">
        <v>127292.64643086921</v>
      </c>
      <c r="E27" s="391">
        <v>110423.7713020315</v>
      </c>
      <c r="F27" s="392">
        <v>16427.394776985093</v>
      </c>
      <c r="G27" s="393"/>
      <c r="H27" s="394">
        <v>15.539183765264303</v>
      </c>
      <c r="I27" s="390">
        <v>-16868.87512883771</v>
      </c>
      <c r="J27" s="391"/>
      <c r="K27" s="395">
        <v>-13.252042126407476</v>
      </c>
    </row>
    <row r="28" spans="1:11" ht="16.5" customHeight="1">
      <c r="A28" s="397" t="s">
        <v>609</v>
      </c>
      <c r="B28" s="390">
        <v>623878.9374726877</v>
      </c>
      <c r="C28" s="390">
        <v>685959.3712200474</v>
      </c>
      <c r="D28" s="390">
        <v>775343.6791084813</v>
      </c>
      <c r="E28" s="391">
        <v>830729.9009848638</v>
      </c>
      <c r="F28" s="392">
        <v>62080.43374735967</v>
      </c>
      <c r="G28" s="393"/>
      <c r="H28" s="394">
        <v>9.950718002894183</v>
      </c>
      <c r="I28" s="390">
        <v>55386.22187638248</v>
      </c>
      <c r="J28" s="391"/>
      <c r="K28" s="395">
        <v>7.1434414658629315</v>
      </c>
    </row>
    <row r="29" spans="1:11" ht="16.5" customHeight="1">
      <c r="A29" s="410" t="s">
        <v>610</v>
      </c>
      <c r="B29" s="411">
        <v>389907.1457521345</v>
      </c>
      <c r="C29" s="411">
        <v>415762.92215589</v>
      </c>
      <c r="D29" s="411">
        <v>435793.45191848004</v>
      </c>
      <c r="E29" s="412">
        <v>472870.70283258706</v>
      </c>
      <c r="F29" s="413">
        <v>25855.776403755473</v>
      </c>
      <c r="G29" s="412"/>
      <c r="H29" s="414">
        <v>6.631265080787233</v>
      </c>
      <c r="I29" s="411">
        <v>37077.25091410702</v>
      </c>
      <c r="J29" s="412"/>
      <c r="K29" s="415">
        <v>8.507987155585516</v>
      </c>
    </row>
    <row r="30" spans="1:11" ht="16.5" customHeight="1" thickBot="1">
      <c r="A30" s="416" t="s">
        <v>611</v>
      </c>
      <c r="B30" s="417">
        <v>1389708.5891510458</v>
      </c>
      <c r="C30" s="417">
        <v>1523902.019644149</v>
      </c>
      <c r="D30" s="418">
        <v>1646019.845171813</v>
      </c>
      <c r="E30" s="419">
        <v>1743953.391405745</v>
      </c>
      <c r="F30" s="420">
        <v>134193.43049310334</v>
      </c>
      <c r="G30" s="419"/>
      <c r="H30" s="421">
        <v>9.656228042389829</v>
      </c>
      <c r="I30" s="418">
        <v>97933.54623393202</v>
      </c>
      <c r="J30" s="419"/>
      <c r="K30" s="422">
        <v>5.949718438765824</v>
      </c>
    </row>
    <row r="31" spans="1:11" ht="14.25" thickTop="1">
      <c r="A31" s="423" t="s">
        <v>612</v>
      </c>
      <c r="B31" s="424">
        <v>14726.956696740008</v>
      </c>
      <c r="C31" s="358" t="s">
        <v>613</v>
      </c>
      <c r="D31" s="425"/>
      <c r="E31" s="425"/>
      <c r="F31" s="425"/>
      <c r="G31" s="426"/>
      <c r="H31" s="427"/>
      <c r="I31" s="425"/>
      <c r="J31" s="428"/>
      <c r="K31" s="428"/>
    </row>
    <row r="32" spans="1:11" ht="16.5" customHeight="1">
      <c r="A32" s="429" t="s">
        <v>614</v>
      </c>
      <c r="B32" s="430">
        <v>677.2963006900036</v>
      </c>
      <c r="C32" s="357" t="s">
        <v>613</v>
      </c>
      <c r="D32" s="425"/>
      <c r="E32" s="425"/>
      <c r="F32" s="425"/>
      <c r="G32" s="426"/>
      <c r="H32" s="427"/>
      <c r="I32" s="425"/>
      <c r="J32" s="428"/>
      <c r="K32" s="428"/>
    </row>
    <row r="33" spans="1:11" ht="16.5" customHeight="1">
      <c r="A33" s="431" t="s">
        <v>615</v>
      </c>
      <c r="B33" s="357"/>
      <c r="C33" s="357"/>
      <c r="D33" s="425"/>
      <c r="E33" s="425"/>
      <c r="F33" s="425"/>
      <c r="G33" s="426"/>
      <c r="H33" s="427"/>
      <c r="I33" s="425"/>
      <c r="J33" s="428"/>
      <c r="K33" s="428"/>
    </row>
    <row r="34" spans="1:11" ht="16.5" customHeight="1">
      <c r="A34" s="432" t="s">
        <v>616</v>
      </c>
      <c r="B34" s="357"/>
      <c r="C34" s="357"/>
      <c r="D34" s="425"/>
      <c r="E34" s="425"/>
      <c r="F34" s="425"/>
      <c r="G34" s="426"/>
      <c r="H34" s="427"/>
      <c r="I34" s="425"/>
      <c r="J34" s="428"/>
      <c r="K34" s="428"/>
    </row>
    <row r="35" spans="1:11" ht="16.5" customHeight="1">
      <c r="A35" s="433" t="s">
        <v>617</v>
      </c>
      <c r="B35" s="434">
        <v>0.8514200387524921</v>
      </c>
      <c r="C35" s="435">
        <v>0.8564613367193333</v>
      </c>
      <c r="D35" s="435">
        <v>0.8127227640265928</v>
      </c>
      <c r="E35" s="435">
        <v>0.9233042962608357</v>
      </c>
      <c r="F35" s="436">
        <v>0.005041297966841274</v>
      </c>
      <c r="G35" s="437"/>
      <c r="H35" s="436">
        <v>0.5921046883307829</v>
      </c>
      <c r="I35" s="438">
        <v>0.11058153223424283</v>
      </c>
      <c r="J35" s="438"/>
      <c r="K35" s="438">
        <v>13.606304280979206</v>
      </c>
    </row>
    <row r="36" spans="1:11" ht="16.5" customHeight="1">
      <c r="A36" s="433" t="s">
        <v>618</v>
      </c>
      <c r="B36" s="434">
        <v>2.612694246462391</v>
      </c>
      <c r="C36" s="435">
        <v>2.5805263728846306</v>
      </c>
      <c r="D36" s="435">
        <v>2.5886137798486195</v>
      </c>
      <c r="E36" s="435">
        <v>3.0675985522358125</v>
      </c>
      <c r="F36" s="436">
        <v>-0.032167873577760187</v>
      </c>
      <c r="G36" s="437"/>
      <c r="H36" s="436">
        <v>-1.2312146215086495</v>
      </c>
      <c r="I36" s="438">
        <v>0.47898477238719295</v>
      </c>
      <c r="J36" s="438"/>
      <c r="K36" s="438">
        <v>18.503524014123254</v>
      </c>
    </row>
    <row r="37" spans="1:11" ht="16.5" customHeight="1">
      <c r="A37" s="433" t="s">
        <v>619</v>
      </c>
      <c r="B37" s="439">
        <v>3.7134420966734463</v>
      </c>
      <c r="C37" s="440">
        <v>3.6254895988377642</v>
      </c>
      <c r="D37" s="440">
        <v>3.5867797504617815</v>
      </c>
      <c r="E37" s="440">
        <v>4.288180513593722</v>
      </c>
      <c r="F37" s="436">
        <v>-0.08795249783568204</v>
      </c>
      <c r="G37" s="437"/>
      <c r="H37" s="436">
        <v>-2.368489814732028</v>
      </c>
      <c r="I37" s="438">
        <v>0.7014007631319403</v>
      </c>
      <c r="J37" s="438"/>
      <c r="K37" s="438">
        <v>19.55516680503279</v>
      </c>
    </row>
    <row r="38" spans="1:11" ht="16.5" customHeight="1">
      <c r="A38" s="441"/>
      <c r="B38" s="357"/>
      <c r="C38" s="357"/>
      <c r="D38" s="358"/>
      <c r="E38" s="358"/>
      <c r="F38" s="357"/>
      <c r="G38" s="358"/>
      <c r="H38" s="357"/>
      <c r="I38" s="358"/>
      <c r="J38" s="358"/>
      <c r="K38" s="358"/>
    </row>
  </sheetData>
  <sheetProtection/>
  <mergeCells count="6">
    <mergeCell ref="A1:K1"/>
    <mergeCell ref="A2:K2"/>
    <mergeCell ref="I3:K3"/>
    <mergeCell ref="F4:K4"/>
    <mergeCell ref="F5:H5"/>
    <mergeCell ref="I5:K5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9"/>
  <sheetViews>
    <sheetView zoomScalePageLayoutView="0" workbookViewId="0" topLeftCell="A1">
      <selection activeCell="I37" sqref="I37"/>
    </sheetView>
  </sheetViews>
  <sheetFormatPr defaultColWidth="9.140625" defaultRowHeight="12.75"/>
  <cols>
    <col min="1" max="1" width="7.7109375" style="11" customWidth="1"/>
    <col min="2" max="2" width="47.421875" style="11" customWidth="1"/>
    <col min="3" max="4" width="11.140625" style="11" bestFit="1" customWidth="1"/>
    <col min="5" max="5" width="11.140625" style="11" customWidth="1"/>
    <col min="6" max="6" width="7.7109375" style="11" bestFit="1" customWidth="1"/>
    <col min="7" max="7" width="7.7109375" style="11" customWidth="1"/>
    <col min="8" max="16384" width="9.140625" style="11" customWidth="1"/>
  </cols>
  <sheetData>
    <row r="1" spans="2:7" ht="12.75">
      <c r="B1" s="1818" t="s">
        <v>1048</v>
      </c>
      <c r="C1" s="1818"/>
      <c r="D1" s="1818"/>
      <c r="E1" s="1818"/>
      <c r="F1" s="1818"/>
      <c r="G1" s="1818"/>
    </row>
    <row r="2" spans="2:7" ht="15.75">
      <c r="B2" s="1916" t="s">
        <v>26</v>
      </c>
      <c r="C2" s="1916"/>
      <c r="D2" s="1916"/>
      <c r="E2" s="1916"/>
      <c r="F2" s="1916"/>
      <c r="G2" s="1916"/>
    </row>
    <row r="3" spans="2:8" ht="13.5" thickBot="1">
      <c r="B3" s="1162"/>
      <c r="C3" s="1162"/>
      <c r="D3" s="1162"/>
      <c r="E3" s="1162"/>
      <c r="F3" s="1162"/>
      <c r="G3" s="1162"/>
      <c r="H3" s="442"/>
    </row>
    <row r="4" spans="2:7" ht="13.5" thickTop="1">
      <c r="B4" s="804"/>
      <c r="C4" s="1917" t="s">
        <v>1049</v>
      </c>
      <c r="D4" s="1918"/>
      <c r="E4" s="1919"/>
      <c r="F4" s="1920" t="s">
        <v>66</v>
      </c>
      <c r="G4" s="1921"/>
    </row>
    <row r="5" spans="2:7" ht="12.75">
      <c r="B5" s="1163" t="s">
        <v>1050</v>
      </c>
      <c r="C5" s="1164">
        <v>2013</v>
      </c>
      <c r="D5" s="1164">
        <v>2014</v>
      </c>
      <c r="E5" s="1164">
        <v>2015</v>
      </c>
      <c r="F5" s="1922" t="s">
        <v>1051</v>
      </c>
      <c r="G5" s="1924" t="s">
        <v>1052</v>
      </c>
    </row>
    <row r="6" spans="2:7" ht="12.75">
      <c r="B6" s="1167"/>
      <c r="C6" s="1168">
        <v>1</v>
      </c>
      <c r="D6" s="1164">
        <v>2</v>
      </c>
      <c r="E6" s="1164">
        <v>3</v>
      </c>
      <c r="F6" s="1923"/>
      <c r="G6" s="1925"/>
    </row>
    <row r="7" spans="2:7" ht="12.75">
      <c r="B7" s="1171" t="s">
        <v>1053</v>
      </c>
      <c r="C7" s="1172">
        <v>514.57</v>
      </c>
      <c r="D7" s="1173">
        <v>799.08</v>
      </c>
      <c r="E7" s="1172">
        <v>984.51</v>
      </c>
      <c r="F7" s="1174">
        <v>55.290825349320784</v>
      </c>
      <c r="G7" s="1175">
        <v>23.205436251689434</v>
      </c>
    </row>
    <row r="8" spans="2:7" ht="12.75">
      <c r="B8" s="1171" t="s">
        <v>1054</v>
      </c>
      <c r="C8" s="1172">
        <v>130.41</v>
      </c>
      <c r="D8" s="1173">
        <v>192.54</v>
      </c>
      <c r="E8" s="1172">
        <v>209.7</v>
      </c>
      <c r="F8" s="1174">
        <v>47.64205198987807</v>
      </c>
      <c r="G8" s="1176">
        <v>8.912433779993762</v>
      </c>
    </row>
    <row r="9" spans="2:7" ht="12.75">
      <c r="B9" s="1177" t="s">
        <v>1055</v>
      </c>
      <c r="C9" s="1172">
        <v>35.45</v>
      </c>
      <c r="D9" s="1172">
        <v>45.4</v>
      </c>
      <c r="E9" s="1172">
        <v>68.94</v>
      </c>
      <c r="F9" s="1174">
        <v>28.06770098730604</v>
      </c>
      <c r="G9" s="1176">
        <v>51.85022026431719</v>
      </c>
    </row>
    <row r="10" spans="2:7" ht="12.75">
      <c r="B10" s="1177" t="s">
        <v>1056</v>
      </c>
      <c r="C10" s="1172">
        <v>499.86</v>
      </c>
      <c r="D10" s="1173">
        <v>761.61</v>
      </c>
      <c r="E10" s="1172">
        <v>867.29</v>
      </c>
      <c r="F10" s="1174">
        <v>52.36466210538953</v>
      </c>
      <c r="G10" s="1176">
        <v>13.875868226520126</v>
      </c>
    </row>
    <row r="11" spans="2:7" ht="12.75">
      <c r="B11" s="1171" t="s">
        <v>1057</v>
      </c>
      <c r="C11" s="1172">
        <v>495841.55</v>
      </c>
      <c r="D11" s="1172">
        <v>812775.06</v>
      </c>
      <c r="E11" s="1172">
        <v>1009761.45</v>
      </c>
      <c r="F11" s="1174">
        <v>63.918304143733025</v>
      </c>
      <c r="G11" s="1175">
        <v>24.236273932913235</v>
      </c>
    </row>
    <row r="12" spans="2:7" ht="12.75">
      <c r="B12" s="1178" t="s">
        <v>1058</v>
      </c>
      <c r="C12" s="1172">
        <v>116720</v>
      </c>
      <c r="D12" s="1172">
        <v>138740</v>
      </c>
      <c r="E12" s="1172">
        <v>154924.62</v>
      </c>
      <c r="F12" s="1174">
        <v>18.86566141192597</v>
      </c>
      <c r="G12" s="1175">
        <v>11.665431742828304</v>
      </c>
    </row>
    <row r="13" spans="2:7" ht="12.75">
      <c r="B13" s="1179" t="s">
        <v>1059</v>
      </c>
      <c r="C13" s="1172">
        <v>225</v>
      </c>
      <c r="D13" s="1173">
        <v>233</v>
      </c>
      <c r="E13" s="1172">
        <v>232</v>
      </c>
      <c r="F13" s="1180">
        <v>3.555555555555557</v>
      </c>
      <c r="G13" s="1176">
        <v>-0.4291845493562221</v>
      </c>
    </row>
    <row r="14" spans="2:7" ht="12.75">
      <c r="B14" s="1179" t="s">
        <v>1060</v>
      </c>
      <c r="C14" s="1172">
        <v>1204397</v>
      </c>
      <c r="D14" s="1172">
        <v>1437336</v>
      </c>
      <c r="E14" s="1172">
        <v>1858114</v>
      </c>
      <c r="F14" s="1180">
        <v>19.34071572745532</v>
      </c>
      <c r="G14" s="1176">
        <v>29.27485292235079</v>
      </c>
    </row>
    <row r="15" spans="2:7" ht="12.75">
      <c r="B15" s="1181" t="s">
        <v>1061</v>
      </c>
      <c r="C15" s="1172">
        <v>32.46430077310678</v>
      </c>
      <c r="D15" s="1172">
        <v>48.01813141822075</v>
      </c>
      <c r="E15" s="1172">
        <v>52.35945166184604</v>
      </c>
      <c r="F15" s="1180">
        <v>47.91056722219213</v>
      </c>
      <c r="G15" s="1176">
        <v>9.04100204527731</v>
      </c>
    </row>
    <row r="16" spans="2:7" ht="14.25" customHeight="1" thickBot="1">
      <c r="B16" s="1182" t="s">
        <v>1062</v>
      </c>
      <c r="C16" s="1183">
        <v>72.2</v>
      </c>
      <c r="D16" s="1183">
        <v>112</v>
      </c>
      <c r="E16" s="1183">
        <v>78.3</v>
      </c>
      <c r="F16" s="1184">
        <v>55.1246537396122</v>
      </c>
      <c r="G16" s="1185">
        <v>-30.089285714285722</v>
      </c>
    </row>
    <row r="17" spans="2:9" ht="14.25" customHeight="1" thickTop="1">
      <c r="B17" s="1186" t="s">
        <v>1063</v>
      </c>
      <c r="C17" s="1187"/>
      <c r="D17" s="357"/>
      <c r="E17" s="357"/>
      <c r="F17" s="1188"/>
      <c r="G17" s="1188"/>
      <c r="I17" s="11" t="s">
        <v>1064</v>
      </c>
    </row>
    <row r="18" ht="12.75" customHeight="1">
      <c r="B18" s="1186" t="s">
        <v>1065</v>
      </c>
    </row>
    <row r="19" ht="12" customHeight="1">
      <c r="B19" s="1186" t="s">
        <v>1066</v>
      </c>
    </row>
    <row r="20" spans="2:5" ht="11.25" customHeight="1">
      <c r="B20" s="1186" t="s">
        <v>1067</v>
      </c>
      <c r="E20" s="1189"/>
    </row>
    <row r="21" ht="11.25" customHeight="1">
      <c r="B21" s="1186" t="s">
        <v>1535</v>
      </c>
    </row>
    <row r="22" ht="30.75" customHeight="1"/>
    <row r="23" spans="2:7" s="442" customFormat="1" ht="33" customHeight="1">
      <c r="B23" s="11"/>
      <c r="C23" s="11"/>
      <c r="D23" s="11"/>
      <c r="E23" s="11"/>
      <c r="F23" s="11"/>
      <c r="G23" s="11"/>
    </row>
    <row r="24" ht="28.5" customHeight="1"/>
    <row r="25" ht="9" customHeight="1"/>
    <row r="49" spans="2:7" ht="13.5" thickBot="1">
      <c r="B49" s="1190" t="s">
        <v>1068</v>
      </c>
      <c r="C49" s="1191">
        <v>1193679</v>
      </c>
      <c r="D49" s="1191">
        <v>1369430</v>
      </c>
      <c r="E49" s="1191">
        <v>1558174</v>
      </c>
      <c r="F49" s="1192">
        <f>D49/C49%-100</f>
        <v>14.72347255836786</v>
      </c>
      <c r="G49" s="1193">
        <f>E49/D49%-100</f>
        <v>13.782668701576569</v>
      </c>
    </row>
  </sheetData>
  <sheetProtection/>
  <mergeCells count="6">
    <mergeCell ref="B1:G1"/>
    <mergeCell ref="B2:G2"/>
    <mergeCell ref="C4:E4"/>
    <mergeCell ref="F4:G4"/>
    <mergeCell ref="F5:F6"/>
    <mergeCell ref="G5:G6"/>
  </mergeCells>
  <printOptions/>
  <pageMargins left="0.7" right="0.7" top="0.75" bottom="0.75" header="0.3" footer="0.3"/>
  <pageSetup fitToHeight="1" fitToWidth="1" horizontalDpi="600" verticalDpi="600" orientation="portrait" scale="88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D32"/>
  <sheetViews>
    <sheetView zoomScalePageLayoutView="0" workbookViewId="0" topLeftCell="A1">
      <selection activeCell="I37" sqref="I37"/>
    </sheetView>
  </sheetViews>
  <sheetFormatPr defaultColWidth="9.140625" defaultRowHeight="12.75"/>
  <cols>
    <col min="1" max="1" width="7.140625" style="0" customWidth="1"/>
    <col min="2" max="2" width="42.8515625" style="0" customWidth="1"/>
    <col min="3" max="3" width="19.57421875" style="0" bestFit="1" customWidth="1"/>
    <col min="4" max="4" width="14.57421875" style="0" customWidth="1"/>
    <col min="5" max="5" width="9.28125" style="0" customWidth="1"/>
  </cols>
  <sheetData>
    <row r="1" spans="2:4" ht="12.75">
      <c r="B1" s="1826" t="s">
        <v>1069</v>
      </c>
      <c r="C1" s="1826"/>
      <c r="D1" s="1826"/>
    </row>
    <row r="2" spans="2:4" ht="15.75">
      <c r="B2" s="1916" t="s">
        <v>27</v>
      </c>
      <c r="C2" s="1916"/>
      <c r="D2" s="1916"/>
    </row>
    <row r="3" spans="2:4" ht="12.75">
      <c r="B3" s="1926"/>
      <c r="C3" s="1926"/>
      <c r="D3" s="1926"/>
    </row>
    <row r="4" spans="2:4" ht="12.75">
      <c r="B4" s="1194" t="s">
        <v>1070</v>
      </c>
      <c r="C4" s="1195" t="s">
        <v>1071</v>
      </c>
      <c r="D4" s="1196" t="s">
        <v>1072</v>
      </c>
    </row>
    <row r="5" spans="2:4" ht="12.75">
      <c r="B5" s="1197" t="s">
        <v>1073</v>
      </c>
      <c r="C5" s="1198">
        <v>912.025</v>
      </c>
      <c r="D5" s="1199"/>
    </row>
    <row r="6" spans="2:4" ht="12.75">
      <c r="B6" s="1200" t="s">
        <v>1074</v>
      </c>
      <c r="C6" s="1201">
        <v>32.2</v>
      </c>
      <c r="D6" s="1202" t="s">
        <v>1075</v>
      </c>
    </row>
    <row r="7" spans="2:4" ht="12.75">
      <c r="B7" s="1200" t="s">
        <v>1076</v>
      </c>
      <c r="C7" s="1201">
        <v>42</v>
      </c>
      <c r="D7" s="1202" t="s">
        <v>1077</v>
      </c>
    </row>
    <row r="8" spans="2:4" ht="12.75">
      <c r="B8" s="1200" t="s">
        <v>1536</v>
      </c>
      <c r="C8" s="1201">
        <v>92.4</v>
      </c>
      <c r="D8" s="1202" t="s">
        <v>1078</v>
      </c>
    </row>
    <row r="9" spans="2:4" ht="12.75">
      <c r="B9" s="1200" t="s">
        <v>1079</v>
      </c>
      <c r="C9" s="1201">
        <v>51.5</v>
      </c>
      <c r="D9" s="1202" t="s">
        <v>1080</v>
      </c>
    </row>
    <row r="10" spans="2:4" ht="12.75">
      <c r="B10" s="1200" t="s">
        <v>1081</v>
      </c>
      <c r="C10" s="1203">
        <v>91.875</v>
      </c>
      <c r="D10" s="1202" t="s">
        <v>1082</v>
      </c>
    </row>
    <row r="11" spans="2:4" ht="12.75">
      <c r="B11" s="1200" t="s">
        <v>1083</v>
      </c>
      <c r="C11" s="1203">
        <v>21.4</v>
      </c>
      <c r="D11" s="1202" t="s">
        <v>1084</v>
      </c>
    </row>
    <row r="12" spans="2:4" ht="12.75">
      <c r="B12" s="1200" t="s">
        <v>1085</v>
      </c>
      <c r="C12" s="1203">
        <v>30</v>
      </c>
      <c r="D12" s="1202" t="s">
        <v>1086</v>
      </c>
    </row>
    <row r="13" spans="2:4" ht="12.75">
      <c r="B13" s="1200" t="s">
        <v>1542</v>
      </c>
      <c r="C13" s="1203">
        <v>100</v>
      </c>
      <c r="D13" s="1202" t="s">
        <v>1087</v>
      </c>
    </row>
    <row r="14" spans="2:4" ht="12.75">
      <c r="B14" s="1200" t="s">
        <v>1537</v>
      </c>
      <c r="C14" s="1203">
        <v>112.2</v>
      </c>
      <c r="D14" s="1202" t="s">
        <v>1088</v>
      </c>
    </row>
    <row r="15" spans="2:4" ht="12.75">
      <c r="B15" s="1200" t="s">
        <v>1538</v>
      </c>
      <c r="C15" s="1203">
        <v>114.78</v>
      </c>
      <c r="D15" s="1202" t="s">
        <v>1088</v>
      </c>
    </row>
    <row r="16" spans="2:4" ht="12.75">
      <c r="B16" s="1200" t="s">
        <v>1539</v>
      </c>
      <c r="C16" s="1203">
        <v>223.67</v>
      </c>
      <c r="D16" s="1202" t="s">
        <v>1089</v>
      </c>
    </row>
    <row r="17" spans="2:4" ht="12.75">
      <c r="B17" s="1204" t="s">
        <v>1090</v>
      </c>
      <c r="C17" s="1198">
        <v>8147.200000000001</v>
      </c>
      <c r="D17" s="1202"/>
    </row>
    <row r="18" spans="2:4" ht="12.75">
      <c r="B18" s="1200" t="s">
        <v>1091</v>
      </c>
      <c r="C18" s="1201">
        <v>600</v>
      </c>
      <c r="D18" s="1202" t="s">
        <v>1092</v>
      </c>
    </row>
    <row r="19" spans="2:4" ht="12.75">
      <c r="B19" s="1200" t="s">
        <v>1540</v>
      </c>
      <c r="C19" s="1201">
        <v>40</v>
      </c>
      <c r="D19" s="1202" t="s">
        <v>1078</v>
      </c>
    </row>
    <row r="20" spans="2:4" ht="12.75">
      <c r="B20" s="1200" t="s">
        <v>1541</v>
      </c>
      <c r="C20" s="1201">
        <v>800</v>
      </c>
      <c r="D20" s="1202" t="s">
        <v>1093</v>
      </c>
    </row>
    <row r="21" spans="2:4" ht="12.75">
      <c r="B21" s="1200" t="s">
        <v>1094</v>
      </c>
      <c r="C21" s="1201">
        <v>2499</v>
      </c>
      <c r="D21" s="1202" t="s">
        <v>1095</v>
      </c>
    </row>
    <row r="22" spans="2:4" ht="12.75">
      <c r="B22" s="1200" t="s">
        <v>1096</v>
      </c>
      <c r="C22" s="1201">
        <v>3600.6</v>
      </c>
      <c r="D22" s="1202" t="s">
        <v>1097</v>
      </c>
    </row>
    <row r="23" spans="2:4" ht="12.75">
      <c r="B23" s="1200" t="s">
        <v>1098</v>
      </c>
      <c r="C23" s="1201">
        <v>50</v>
      </c>
      <c r="D23" s="1202" t="s">
        <v>1099</v>
      </c>
    </row>
    <row r="24" spans="2:4" ht="12.75">
      <c r="B24" s="1200" t="s">
        <v>1100</v>
      </c>
      <c r="C24" s="1205">
        <v>100</v>
      </c>
      <c r="D24" s="1206" t="s">
        <v>1101</v>
      </c>
    </row>
    <row r="25" spans="2:4" ht="12.75">
      <c r="B25" s="1200" t="s">
        <v>1102</v>
      </c>
      <c r="C25" s="1201">
        <v>400</v>
      </c>
      <c r="D25" s="1206" t="s">
        <v>1103</v>
      </c>
    </row>
    <row r="26" spans="2:4" ht="12.75">
      <c r="B26" s="1200" t="s">
        <v>1544</v>
      </c>
      <c r="C26" s="1201">
        <v>9</v>
      </c>
      <c r="D26" s="1206" t="s">
        <v>1104</v>
      </c>
    </row>
    <row r="27" spans="2:4" ht="12.75">
      <c r="B27" s="1200" t="s">
        <v>1543</v>
      </c>
      <c r="C27" s="1201">
        <v>48.6</v>
      </c>
      <c r="D27" s="1206" t="s">
        <v>1105</v>
      </c>
    </row>
    <row r="28" spans="2:4" ht="12.75">
      <c r="B28" s="1204" t="s">
        <v>1106</v>
      </c>
      <c r="C28" s="1198">
        <v>1000</v>
      </c>
      <c r="D28" s="1207"/>
    </row>
    <row r="29" spans="2:4" ht="12.75">
      <c r="B29" s="1208" t="s">
        <v>1107</v>
      </c>
      <c r="C29" s="1209">
        <v>500</v>
      </c>
      <c r="D29" s="1210" t="s">
        <v>1108</v>
      </c>
    </row>
    <row r="30" spans="2:4" ht="12.75">
      <c r="B30" s="1208" t="s">
        <v>1109</v>
      </c>
      <c r="C30" s="1201">
        <v>500</v>
      </c>
      <c r="D30" s="1202" t="s">
        <v>1110</v>
      </c>
    </row>
    <row r="31" spans="2:4" ht="12.75">
      <c r="B31" s="1197" t="s">
        <v>718</v>
      </c>
      <c r="C31" s="1198">
        <v>10059.225</v>
      </c>
      <c r="D31" s="1208"/>
    </row>
    <row r="32" spans="2:4" ht="12.75">
      <c r="B32" s="1186" t="s">
        <v>1111</v>
      </c>
      <c r="C32" s="11"/>
      <c r="D32" s="11"/>
    </row>
  </sheetData>
  <sheetProtection/>
  <mergeCells count="3">
    <mergeCell ref="B1:D1"/>
    <mergeCell ref="B2:D2"/>
    <mergeCell ref="B3:D3"/>
  </mergeCells>
  <printOptions/>
  <pageMargins left="0.7" right="0.7" top="0.75" bottom="0.75" header="0.3" footer="0.3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PageLayoutView="0" workbookViewId="0" topLeftCell="A1">
      <selection activeCell="I37" sqref="I37"/>
    </sheetView>
  </sheetViews>
  <sheetFormatPr defaultColWidth="12.00390625" defaultRowHeight="12.75"/>
  <cols>
    <col min="1" max="1" width="27.28125" style="11" customWidth="1"/>
    <col min="2" max="4" width="7.7109375" style="11" customWidth="1"/>
    <col min="5" max="5" width="10.421875" style="11" customWidth="1"/>
    <col min="6" max="6" width="12.28125" style="11" bestFit="1" customWidth="1"/>
    <col min="7" max="7" width="10.8515625" style="11" customWidth="1"/>
    <col min="8" max="8" width="12.28125" style="11" bestFit="1" customWidth="1"/>
    <col min="9" max="9" width="10.57421875" style="11" customWidth="1"/>
    <col min="10" max="10" width="12.28125" style="11" bestFit="1" customWidth="1"/>
    <col min="11" max="11" width="8.8515625" style="11" customWidth="1"/>
    <col min="12" max="12" width="9.8515625" style="11" customWidth="1"/>
    <col min="13" max="16384" width="12.00390625" style="11" customWidth="1"/>
  </cols>
  <sheetData>
    <row r="1" spans="1:12" ht="12.75">
      <c r="A1" s="1864" t="s">
        <v>1112</v>
      </c>
      <c r="B1" s="1864"/>
      <c r="C1" s="1864"/>
      <c r="D1" s="1864"/>
      <c r="E1" s="1864"/>
      <c r="F1" s="1864"/>
      <c r="G1" s="1864"/>
      <c r="H1" s="1864"/>
      <c r="I1" s="1864"/>
      <c r="J1" s="1864"/>
      <c r="K1" s="1864"/>
      <c r="L1" s="1864"/>
    </row>
    <row r="2" spans="1:12" ht="15.75">
      <c r="A2" s="1936" t="s">
        <v>1113</v>
      </c>
      <c r="B2" s="1936"/>
      <c r="C2" s="1936"/>
      <c r="D2" s="1936"/>
      <c r="E2" s="1936"/>
      <c r="F2" s="1936"/>
      <c r="G2" s="1936"/>
      <c r="H2" s="1936"/>
      <c r="I2" s="1936"/>
      <c r="J2" s="1936"/>
      <c r="K2" s="1936"/>
      <c r="L2" s="1936"/>
    </row>
    <row r="3" spans="1:13" ht="13.5" thickBot="1">
      <c r="A3" s="1937"/>
      <c r="B3" s="1937"/>
      <c r="C3" s="1937"/>
      <c r="D3" s="1937"/>
      <c r="E3" s="1937"/>
      <c r="F3" s="1937"/>
      <c r="G3" s="1937"/>
      <c r="H3" s="1937"/>
      <c r="I3" s="1937"/>
      <c r="J3" s="1937"/>
      <c r="K3" s="1937"/>
      <c r="L3" s="1937"/>
      <c r="M3" s="442"/>
    </row>
    <row r="4" spans="1:12" ht="13.5" thickTop="1">
      <c r="A4" s="1211"/>
      <c r="B4" s="1920" t="s">
        <v>1114</v>
      </c>
      <c r="C4" s="1938"/>
      <c r="D4" s="1939"/>
      <c r="E4" s="1938" t="s">
        <v>1115</v>
      </c>
      <c r="F4" s="1938"/>
      <c r="G4" s="1938"/>
      <c r="H4" s="1938"/>
      <c r="I4" s="1938"/>
      <c r="J4" s="1938"/>
      <c r="K4" s="1938"/>
      <c r="L4" s="1921"/>
    </row>
    <row r="5" spans="1:12" ht="12.75">
      <c r="A5" s="1212"/>
      <c r="B5" s="1929" t="s">
        <v>1049</v>
      </c>
      <c r="C5" s="1930"/>
      <c r="D5" s="1931"/>
      <c r="E5" s="1932" t="s">
        <v>1049</v>
      </c>
      <c r="F5" s="1933"/>
      <c r="G5" s="1933"/>
      <c r="H5" s="1933"/>
      <c r="I5" s="1933"/>
      <c r="J5" s="1934"/>
      <c r="K5" s="1213"/>
      <c r="L5" s="1215"/>
    </row>
    <row r="6" spans="1:12" ht="12.75">
      <c r="A6" s="1216" t="s">
        <v>1116</v>
      </c>
      <c r="B6" s="1217"/>
      <c r="C6" s="1217"/>
      <c r="D6" s="1217"/>
      <c r="E6" s="1932">
        <v>2013</v>
      </c>
      <c r="F6" s="1934"/>
      <c r="G6" s="1927">
        <v>2014</v>
      </c>
      <c r="H6" s="1927"/>
      <c r="I6" s="1935" t="s">
        <v>1117</v>
      </c>
      <c r="J6" s="1927"/>
      <c r="K6" s="1927" t="s">
        <v>414</v>
      </c>
      <c r="L6" s="1928"/>
    </row>
    <row r="7" spans="1:12" ht="12.75">
      <c r="A7" s="1216"/>
      <c r="B7" s="1218">
        <v>2013</v>
      </c>
      <c r="C7" s="1218">
        <v>2014</v>
      </c>
      <c r="D7" s="1218">
        <v>2015</v>
      </c>
      <c r="E7" s="810">
        <v>1</v>
      </c>
      <c r="F7" s="807">
        <v>2</v>
      </c>
      <c r="G7" s="1164">
        <v>3</v>
      </c>
      <c r="H7" s="1214">
        <v>4</v>
      </c>
      <c r="I7" s="1164">
        <v>5</v>
      </c>
      <c r="J7" s="1164">
        <v>6</v>
      </c>
      <c r="K7" s="1165" t="s">
        <v>1118</v>
      </c>
      <c r="L7" s="1166" t="s">
        <v>1119</v>
      </c>
    </row>
    <row r="8" spans="1:12" ht="12.75">
      <c r="A8" s="1219"/>
      <c r="B8" s="962"/>
      <c r="C8" s="1169"/>
      <c r="D8" s="1034"/>
      <c r="E8" s="807" t="s">
        <v>1120</v>
      </c>
      <c r="F8" s="810" t="s">
        <v>1121</v>
      </c>
      <c r="G8" s="810" t="s">
        <v>1120</v>
      </c>
      <c r="H8" s="810" t="s">
        <v>1121</v>
      </c>
      <c r="I8" s="810" t="s">
        <v>1120</v>
      </c>
      <c r="J8" s="810" t="s">
        <v>1121</v>
      </c>
      <c r="K8" s="1169">
        <v>1</v>
      </c>
      <c r="L8" s="1170">
        <v>3</v>
      </c>
    </row>
    <row r="9" spans="1:12" ht="12.75">
      <c r="A9" s="1220" t="s">
        <v>1122</v>
      </c>
      <c r="B9" s="1221">
        <v>193</v>
      </c>
      <c r="C9" s="1221">
        <v>201</v>
      </c>
      <c r="D9" s="1222">
        <v>198</v>
      </c>
      <c r="E9" s="1223">
        <v>192328.12</v>
      </c>
      <c r="F9" s="1224">
        <v>66.26731773027619</v>
      </c>
      <c r="G9" s="1223">
        <v>346222.5</v>
      </c>
      <c r="H9" s="1224">
        <v>69.82522945081952</v>
      </c>
      <c r="I9" s="1223">
        <v>790252.61</v>
      </c>
      <c r="J9" s="1223">
        <v>78.26131861661621</v>
      </c>
      <c r="K9" s="1224">
        <v>80.01657791902713</v>
      </c>
      <c r="L9" s="1225">
        <v>128.24992887521753</v>
      </c>
    </row>
    <row r="10" spans="1:12" ht="12.75">
      <c r="A10" s="1226" t="s">
        <v>1123</v>
      </c>
      <c r="B10" s="1227">
        <v>28</v>
      </c>
      <c r="C10" s="1221">
        <v>27</v>
      </c>
      <c r="D10" s="1222">
        <v>29</v>
      </c>
      <c r="E10" s="1223">
        <v>133717.06</v>
      </c>
      <c r="F10" s="1224">
        <v>46.07267466129448</v>
      </c>
      <c r="G10" s="1223">
        <v>278789.72</v>
      </c>
      <c r="H10" s="1224">
        <v>56.22556641330279</v>
      </c>
      <c r="I10" s="1223">
        <v>515079.42</v>
      </c>
      <c r="J10" s="1223">
        <v>51.010011344957</v>
      </c>
      <c r="K10" s="1224">
        <v>108.49225970119295</v>
      </c>
      <c r="L10" s="1225">
        <v>84.75552828848927</v>
      </c>
    </row>
    <row r="11" spans="1:12" ht="12.75">
      <c r="A11" s="1226" t="s">
        <v>1124</v>
      </c>
      <c r="B11" s="1227">
        <v>78</v>
      </c>
      <c r="C11" s="1221">
        <v>89</v>
      </c>
      <c r="D11" s="1222">
        <v>93</v>
      </c>
      <c r="E11" s="1223">
        <v>24744.13</v>
      </c>
      <c r="F11" s="1224">
        <v>8.525675416934657</v>
      </c>
      <c r="G11" s="1223">
        <v>24790.52</v>
      </c>
      <c r="H11" s="1224">
        <v>4.9996858875582335</v>
      </c>
      <c r="I11" s="1223">
        <v>97398.4</v>
      </c>
      <c r="J11" s="1223">
        <v>9.645684327633706</v>
      </c>
      <c r="K11" s="1224">
        <v>0.18747880810519746</v>
      </c>
      <c r="L11" s="1225">
        <v>292.8856675858352</v>
      </c>
    </row>
    <row r="12" spans="1:12" ht="12.75">
      <c r="A12" s="1226" t="s">
        <v>1125</v>
      </c>
      <c r="B12" s="1227">
        <v>66</v>
      </c>
      <c r="C12" s="1221">
        <v>63</v>
      </c>
      <c r="D12" s="1222">
        <v>54</v>
      </c>
      <c r="E12" s="1223">
        <v>24037.06</v>
      </c>
      <c r="F12" s="1224">
        <v>8.282052007380473</v>
      </c>
      <c r="G12" s="1223">
        <v>21838.08</v>
      </c>
      <c r="H12" s="1224">
        <v>4.40424567081964</v>
      </c>
      <c r="I12" s="1223">
        <v>43400.27</v>
      </c>
      <c r="J12" s="1223">
        <v>4.298071674217146</v>
      </c>
      <c r="K12" s="1224">
        <v>-9.148290181910767</v>
      </c>
      <c r="L12" s="1225">
        <v>98.73665633608812</v>
      </c>
    </row>
    <row r="13" spans="1:12" ht="12.75">
      <c r="A13" s="1226" t="s">
        <v>1126</v>
      </c>
      <c r="B13" s="1227">
        <v>21</v>
      </c>
      <c r="C13" s="1221">
        <v>22</v>
      </c>
      <c r="D13" s="1222">
        <v>22</v>
      </c>
      <c r="E13" s="1223">
        <v>9829.87</v>
      </c>
      <c r="F13" s="1224">
        <v>3.386915644666573</v>
      </c>
      <c r="G13" s="1223">
        <v>20804.18</v>
      </c>
      <c r="H13" s="1224">
        <v>4.19573147913885</v>
      </c>
      <c r="I13" s="1223">
        <v>134374.52</v>
      </c>
      <c r="J13" s="1223">
        <v>13.307551269808355</v>
      </c>
      <c r="K13" s="1224">
        <v>111.64247339995339</v>
      </c>
      <c r="L13" s="1225">
        <v>545.9015447857113</v>
      </c>
    </row>
    <row r="14" spans="1:12" ht="12.75">
      <c r="A14" s="1228" t="s">
        <v>1127</v>
      </c>
      <c r="B14" s="1227">
        <v>18</v>
      </c>
      <c r="C14" s="1221">
        <v>18</v>
      </c>
      <c r="D14" s="1222">
        <v>18</v>
      </c>
      <c r="E14" s="1223">
        <v>11284.65</v>
      </c>
      <c r="F14" s="1224">
        <v>3.8881651160785076</v>
      </c>
      <c r="G14" s="1223">
        <v>15387.44</v>
      </c>
      <c r="H14" s="1224">
        <v>3.1032978176193584</v>
      </c>
      <c r="I14" s="1223">
        <v>25323.62</v>
      </c>
      <c r="J14" s="1223">
        <v>2.5078814903833275</v>
      </c>
      <c r="K14" s="1224">
        <v>36.35726407110545</v>
      </c>
      <c r="L14" s="1225">
        <v>64.57331433948727</v>
      </c>
    </row>
    <row r="15" spans="1:12" ht="12.75">
      <c r="A15" s="1228" t="s">
        <v>1128</v>
      </c>
      <c r="B15" s="1227">
        <v>4</v>
      </c>
      <c r="C15" s="1221">
        <v>4</v>
      </c>
      <c r="D15" s="1222">
        <v>4</v>
      </c>
      <c r="E15" s="1223">
        <v>5664.56</v>
      </c>
      <c r="F15" s="1224">
        <v>1.9517437040522898</v>
      </c>
      <c r="G15" s="1223">
        <v>8580.48</v>
      </c>
      <c r="H15" s="1224">
        <v>1.7304882981266898</v>
      </c>
      <c r="I15" s="1223">
        <v>27071.95</v>
      </c>
      <c r="J15" s="1223">
        <v>2.68102436830054</v>
      </c>
      <c r="K15" s="1224">
        <v>51.476548928778215</v>
      </c>
      <c r="L15" s="1225">
        <v>215.50624207503546</v>
      </c>
    </row>
    <row r="16" spans="1:12" ht="12.75">
      <c r="A16" s="1228" t="s">
        <v>1129</v>
      </c>
      <c r="B16" s="1227">
        <v>4</v>
      </c>
      <c r="C16" s="1221">
        <v>4</v>
      </c>
      <c r="D16" s="1222">
        <v>4</v>
      </c>
      <c r="E16" s="1223">
        <v>1262.17</v>
      </c>
      <c r="F16" s="1224">
        <v>0.4348850309545099</v>
      </c>
      <c r="G16" s="1223">
        <v>1079.94</v>
      </c>
      <c r="H16" s="1224">
        <v>0.2177994159626195</v>
      </c>
      <c r="I16" s="1223">
        <v>1064.95</v>
      </c>
      <c r="J16" s="1223">
        <v>0.10546550584725742</v>
      </c>
      <c r="K16" s="1224">
        <v>-14.437833255425176</v>
      </c>
      <c r="L16" s="1225">
        <v>-1.388040076300527</v>
      </c>
    </row>
    <row r="17" spans="1:12" ht="12.75">
      <c r="A17" s="1229" t="s">
        <v>1130</v>
      </c>
      <c r="B17" s="1227">
        <v>4</v>
      </c>
      <c r="C17" s="1221">
        <v>4</v>
      </c>
      <c r="D17" s="1222">
        <v>6</v>
      </c>
      <c r="E17" s="1223">
        <v>14722.81</v>
      </c>
      <c r="F17" s="1224">
        <v>5.072795013815387</v>
      </c>
      <c r="G17" s="1223">
        <v>28252.77</v>
      </c>
      <c r="H17" s="1224">
        <v>5.697943223999683</v>
      </c>
      <c r="I17" s="1223">
        <v>71379.91</v>
      </c>
      <c r="J17" s="1223">
        <v>7.068987572638817</v>
      </c>
      <c r="K17" s="1224">
        <v>91.8979461121892</v>
      </c>
      <c r="L17" s="1225">
        <v>152.6474749201583</v>
      </c>
    </row>
    <row r="18" spans="1:12" ht="12.75">
      <c r="A18" s="1228" t="s">
        <v>1131</v>
      </c>
      <c r="B18" s="1227">
        <v>2</v>
      </c>
      <c r="C18" s="1221">
        <v>2</v>
      </c>
      <c r="D18" s="1222">
        <v>2</v>
      </c>
      <c r="E18" s="1223">
        <v>64968.42</v>
      </c>
      <c r="F18" s="1224">
        <v>22.38509340482312</v>
      </c>
      <c r="G18" s="1223">
        <v>96318.42</v>
      </c>
      <c r="H18" s="1224">
        <v>19.42524179347213</v>
      </c>
      <c r="I18" s="1223">
        <v>94668.39</v>
      </c>
      <c r="J18" s="1223">
        <v>9.375322446213856</v>
      </c>
      <c r="K18" s="1224">
        <v>48.2542133547345</v>
      </c>
      <c r="L18" s="1225">
        <v>-1.7130991143750123</v>
      </c>
    </row>
    <row r="19" spans="1:12" ht="13.5" thickBot="1">
      <c r="A19" s="1230" t="s">
        <v>878</v>
      </c>
      <c r="B19" s="1231">
        <v>225</v>
      </c>
      <c r="C19" s="1231">
        <v>233</v>
      </c>
      <c r="D19" s="1232">
        <v>232</v>
      </c>
      <c r="E19" s="1233">
        <v>290230.73</v>
      </c>
      <c r="F19" s="1234">
        <v>100</v>
      </c>
      <c r="G19" s="1235">
        <v>495841.55</v>
      </c>
      <c r="H19" s="1234">
        <v>100</v>
      </c>
      <c r="I19" s="1236">
        <v>1009761.4299999999</v>
      </c>
      <c r="J19" s="1234">
        <v>100</v>
      </c>
      <c r="K19" s="1234">
        <v>70.84391787182562</v>
      </c>
      <c r="L19" s="1237">
        <v>103.6459893286474</v>
      </c>
    </row>
    <row r="20" spans="1:12" ht="13.5" thickTop="1">
      <c r="A20" s="1238" t="s">
        <v>1063</v>
      </c>
      <c r="B20" s="1238"/>
      <c r="C20" s="357"/>
      <c r="D20" s="357"/>
      <c r="E20" s="357"/>
      <c r="F20" s="357"/>
      <c r="G20" s="357"/>
      <c r="H20" s="357"/>
      <c r="I20" s="505"/>
      <c r="J20" s="357"/>
      <c r="K20" s="357"/>
      <c r="L20" s="357"/>
    </row>
    <row r="21" ht="15" customHeight="1">
      <c r="A21" s="1239" t="s">
        <v>1545</v>
      </c>
    </row>
    <row r="25" spans="6:10" ht="12.75">
      <c r="F25" s="1240"/>
      <c r="J25" s="1241"/>
    </row>
    <row r="26" ht="12.75">
      <c r="J26" s="1241"/>
    </row>
    <row r="27" ht="12.75">
      <c r="J27" s="1241"/>
    </row>
    <row r="28" ht="12.75">
      <c r="J28" s="1241"/>
    </row>
    <row r="29" spans="10:11" ht="12.75">
      <c r="J29" s="1241"/>
      <c r="K29" s="1241"/>
    </row>
    <row r="30" ht="12.75">
      <c r="K30" s="1241"/>
    </row>
    <row r="31" spans="10:11" ht="12.75">
      <c r="J31" s="1241"/>
      <c r="K31" s="1241"/>
    </row>
    <row r="32" spans="10:11" ht="12.75">
      <c r="J32" s="1241"/>
      <c r="K32" s="1241"/>
    </row>
    <row r="33" spans="10:11" ht="12.75">
      <c r="J33" s="1241"/>
      <c r="K33" s="1241"/>
    </row>
    <row r="34" spans="10:11" ht="12.75">
      <c r="J34" s="1241"/>
      <c r="K34" s="1241"/>
    </row>
    <row r="35" ht="12.75">
      <c r="K35" s="1241"/>
    </row>
    <row r="37" ht="12.75">
      <c r="J37" s="1241"/>
    </row>
  </sheetData>
  <sheetProtection/>
  <mergeCells count="11">
    <mergeCell ref="A1:L1"/>
    <mergeCell ref="A2:L2"/>
    <mergeCell ref="A3:L3"/>
    <mergeCell ref="B4:D4"/>
    <mergeCell ref="E4:L4"/>
    <mergeCell ref="K6:L6"/>
    <mergeCell ref="B5:D5"/>
    <mergeCell ref="E5:J5"/>
    <mergeCell ref="E6:F6"/>
    <mergeCell ref="G6:H6"/>
    <mergeCell ref="I6:J6"/>
  </mergeCells>
  <printOptions/>
  <pageMargins left="0.7" right="0.7" top="0.75" bottom="0.75" header="0.3" footer="0.3"/>
  <pageSetup fitToHeight="1" fitToWidth="1" horizontalDpi="600" verticalDpi="600" orientation="portrait" scale="67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150"/>
  <sheetViews>
    <sheetView zoomScalePageLayoutView="0" workbookViewId="0" topLeftCell="A1">
      <selection activeCell="I37" sqref="I37"/>
    </sheetView>
  </sheetViews>
  <sheetFormatPr defaultColWidth="9.140625" defaultRowHeight="12.75"/>
  <cols>
    <col min="1" max="1" width="23.421875" style="1242" customWidth="1"/>
    <col min="2" max="2" width="8.00390625" style="1242" bestFit="1" customWidth="1"/>
    <col min="3" max="3" width="8.28125" style="1242" bestFit="1" customWidth="1"/>
    <col min="4" max="5" width="8.421875" style="1242" bestFit="1" customWidth="1"/>
    <col min="6" max="6" width="8.28125" style="1242" bestFit="1" customWidth="1"/>
    <col min="7" max="7" width="8.421875" style="1242" bestFit="1" customWidth="1"/>
    <col min="8" max="8" width="8.28125" style="1242" bestFit="1" customWidth="1"/>
    <col min="9" max="9" width="7.28125" style="1242" bestFit="1" customWidth="1"/>
    <col min="10" max="10" width="8.140625" style="1242" customWidth="1"/>
    <col min="11" max="11" width="9.57421875" style="1242" customWidth="1"/>
    <col min="12" max="14" width="9.8515625" style="1242" bestFit="1" customWidth="1"/>
    <col min="15" max="16384" width="9.140625" style="1242" customWidth="1"/>
  </cols>
  <sheetData>
    <row r="1" spans="1:14" ht="12.75">
      <c r="A1" s="1818" t="s">
        <v>1132</v>
      </c>
      <c r="B1" s="1818"/>
      <c r="C1" s="1818"/>
      <c r="D1" s="1818"/>
      <c r="E1" s="1818"/>
      <c r="F1" s="1818"/>
      <c r="G1" s="1818"/>
      <c r="H1" s="1818"/>
      <c r="I1" s="1818"/>
      <c r="J1" s="1818"/>
      <c r="K1" s="802"/>
      <c r="L1" s="802"/>
      <c r="M1" s="802"/>
      <c r="N1" s="802"/>
    </row>
    <row r="2" spans="1:14" ht="15.75">
      <c r="A2" s="1916" t="s">
        <v>29</v>
      </c>
      <c r="B2" s="1916"/>
      <c r="C2" s="1916"/>
      <c r="D2" s="1916"/>
      <c r="E2" s="1916"/>
      <c r="F2" s="1916"/>
      <c r="G2" s="1916"/>
      <c r="H2" s="1916"/>
      <c r="I2" s="1916"/>
      <c r="J2" s="1916"/>
      <c r="K2" s="802"/>
      <c r="L2" s="802"/>
      <c r="M2" s="802"/>
      <c r="N2" s="802"/>
    </row>
    <row r="3" spans="1:14" ht="12.75">
      <c r="A3" s="1937" t="s">
        <v>1133</v>
      </c>
      <c r="B3" s="1937"/>
      <c r="C3" s="1937"/>
      <c r="D3" s="1937"/>
      <c r="E3" s="1937"/>
      <c r="F3" s="1937"/>
      <c r="G3" s="1937"/>
      <c r="H3" s="1937"/>
      <c r="I3" s="1937"/>
      <c r="J3" s="1937"/>
      <c r="K3" s="67"/>
      <c r="L3" s="1086"/>
      <c r="M3" s="67"/>
      <c r="N3" s="67"/>
    </row>
    <row r="4" spans="1:14" ht="13.5" thickBot="1">
      <c r="A4" s="1937"/>
      <c r="B4" s="1937"/>
      <c r="C4" s="1937"/>
      <c r="D4" s="1937"/>
      <c r="E4" s="1937"/>
      <c r="F4" s="1937"/>
      <c r="G4" s="1937"/>
      <c r="H4" s="1937"/>
      <c r="I4" s="1937"/>
      <c r="J4" s="1937"/>
      <c r="K4" s="67"/>
      <c r="L4" s="67"/>
      <c r="M4" s="67"/>
      <c r="N4" s="67"/>
    </row>
    <row r="5" spans="1:11" ht="18" customHeight="1" thickTop="1">
      <c r="A5" s="1866" t="s">
        <v>1134</v>
      </c>
      <c r="B5" s="1243" t="s">
        <v>63</v>
      </c>
      <c r="C5" s="1940" t="s">
        <v>64</v>
      </c>
      <c r="D5" s="1940"/>
      <c r="E5" s="1940"/>
      <c r="F5" s="1940" t="s">
        <v>65</v>
      </c>
      <c r="G5" s="1940"/>
      <c r="H5" s="1940"/>
      <c r="I5" s="1940" t="s">
        <v>1135</v>
      </c>
      <c r="J5" s="1941"/>
      <c r="K5" s="67"/>
    </row>
    <row r="6" spans="1:11" ht="18" customHeight="1">
      <c r="A6" s="1851"/>
      <c r="B6" s="1244" t="s">
        <v>1136</v>
      </c>
      <c r="C6" s="1164" t="s">
        <v>1137</v>
      </c>
      <c r="D6" s="1244" t="s">
        <v>1138</v>
      </c>
      <c r="E6" s="1244" t="s">
        <v>1136</v>
      </c>
      <c r="F6" s="1164" t="s">
        <v>1137</v>
      </c>
      <c r="G6" s="1244" t="s">
        <v>1138</v>
      </c>
      <c r="H6" s="1244" t="s">
        <v>1136</v>
      </c>
      <c r="I6" s="1942" t="s">
        <v>1139</v>
      </c>
      <c r="J6" s="1944" t="s">
        <v>1140</v>
      </c>
      <c r="K6" s="1246"/>
    </row>
    <row r="7" spans="1:14" ht="18" customHeight="1">
      <c r="A7" s="1852"/>
      <c r="B7" s="1164">
        <v>1</v>
      </c>
      <c r="C7" s="1244">
        <v>2</v>
      </c>
      <c r="D7" s="1244">
        <v>3</v>
      </c>
      <c r="E7" s="1164">
        <v>4</v>
      </c>
      <c r="F7" s="1244">
        <v>5</v>
      </c>
      <c r="G7" s="1244">
        <v>6</v>
      </c>
      <c r="H7" s="1164">
        <v>7</v>
      </c>
      <c r="I7" s="1943"/>
      <c r="J7" s="1945"/>
      <c r="K7" s="1247"/>
      <c r="L7" s="1246"/>
      <c r="M7" s="1248"/>
      <c r="N7" s="1246"/>
    </row>
    <row r="8" spans="1:14" ht="18" customHeight="1">
      <c r="A8" s="1179" t="s">
        <v>1003</v>
      </c>
      <c r="B8" s="1201">
        <v>499.86</v>
      </c>
      <c r="C8" s="1201">
        <v>795.8</v>
      </c>
      <c r="D8" s="505">
        <v>743.7</v>
      </c>
      <c r="E8" s="1249">
        <v>761.6</v>
      </c>
      <c r="F8" s="1250">
        <v>885.86</v>
      </c>
      <c r="G8" s="1250">
        <v>822.38</v>
      </c>
      <c r="H8" s="1250">
        <v>867.29</v>
      </c>
      <c r="I8" s="1249">
        <v>52.36266154523267</v>
      </c>
      <c r="J8" s="1251">
        <v>13.877363445378137</v>
      </c>
      <c r="L8" s="1252"/>
      <c r="M8" s="1252"/>
      <c r="N8" s="1252"/>
    </row>
    <row r="9" spans="1:14" ht="17.25" customHeight="1">
      <c r="A9" s="1179" t="s">
        <v>1004</v>
      </c>
      <c r="B9" s="1173">
        <v>247.16</v>
      </c>
      <c r="C9" s="1173">
        <v>506.5</v>
      </c>
      <c r="D9" s="1173">
        <v>463.29</v>
      </c>
      <c r="E9" s="1172">
        <v>500.58</v>
      </c>
      <c r="F9" s="1250">
        <v>818.15</v>
      </c>
      <c r="G9" s="1253">
        <v>740.52</v>
      </c>
      <c r="H9" s="1253">
        <v>818.15</v>
      </c>
      <c r="I9" s="1249">
        <v>102.53277229325133</v>
      </c>
      <c r="J9" s="1251">
        <v>63.44040912541453</v>
      </c>
      <c r="L9" s="1252"/>
      <c r="M9" s="1252"/>
      <c r="N9" s="1252"/>
    </row>
    <row r="10" spans="1:14" ht="18" customHeight="1">
      <c r="A10" s="1179" t="s">
        <v>1141</v>
      </c>
      <c r="B10" s="1249">
        <v>823.58</v>
      </c>
      <c r="C10" s="1249">
        <v>2456.18</v>
      </c>
      <c r="D10" s="1249">
        <v>2194.15</v>
      </c>
      <c r="E10" s="1249">
        <v>2456.18</v>
      </c>
      <c r="F10" s="1250">
        <v>4202.36</v>
      </c>
      <c r="G10" s="1250">
        <v>4118.59</v>
      </c>
      <c r="H10" s="1250">
        <v>4187.97</v>
      </c>
      <c r="I10" s="1249">
        <v>198.23210859904316</v>
      </c>
      <c r="J10" s="1251">
        <v>70.50745466537472</v>
      </c>
      <c r="L10" s="1252"/>
      <c r="M10" s="1252"/>
      <c r="N10" s="1252"/>
    </row>
    <row r="11" spans="1:14" ht="18" customHeight="1">
      <c r="A11" s="1179" t="s">
        <v>1005</v>
      </c>
      <c r="B11" s="1249">
        <v>250.29</v>
      </c>
      <c r="C11" s="1249">
        <v>364.06</v>
      </c>
      <c r="D11" s="1249">
        <v>328.56</v>
      </c>
      <c r="E11" s="1249">
        <v>328.56</v>
      </c>
      <c r="F11" s="1250">
        <v>530.2</v>
      </c>
      <c r="G11" s="1250">
        <v>508.54</v>
      </c>
      <c r="H11" s="1250">
        <v>529.96</v>
      </c>
      <c r="I11" s="1249">
        <v>31.271724799232885</v>
      </c>
      <c r="J11" s="1251">
        <v>61.29778427075726</v>
      </c>
      <c r="L11" s="1252"/>
      <c r="M11" s="1252"/>
      <c r="N11" s="1252"/>
    </row>
    <row r="12" spans="1:14" ht="18" customHeight="1">
      <c r="A12" s="1179" t="s">
        <v>1127</v>
      </c>
      <c r="B12" s="1249">
        <v>867.25</v>
      </c>
      <c r="C12" s="1249">
        <v>945.37</v>
      </c>
      <c r="D12" s="1249">
        <v>924.1</v>
      </c>
      <c r="E12" s="1249">
        <v>942.96</v>
      </c>
      <c r="F12" s="1250">
        <v>1427.27</v>
      </c>
      <c r="G12" s="1250">
        <v>1353.99</v>
      </c>
      <c r="H12" s="1250">
        <v>1427.27</v>
      </c>
      <c r="I12" s="1249">
        <v>8.729893341020485</v>
      </c>
      <c r="J12" s="1251">
        <v>51.360609145668946</v>
      </c>
      <c r="L12" s="1252"/>
      <c r="M12" s="1252"/>
      <c r="N12" s="1252"/>
    </row>
    <row r="13" spans="1:14" ht="18" customHeight="1">
      <c r="A13" s="1179" t="s">
        <v>1128</v>
      </c>
      <c r="B13" s="1249">
        <v>649.06</v>
      </c>
      <c r="C13" s="1249">
        <v>1357.53</v>
      </c>
      <c r="D13" s="1249">
        <v>1106.37</v>
      </c>
      <c r="E13" s="1249">
        <v>1357.53</v>
      </c>
      <c r="F13" s="1250">
        <v>2117</v>
      </c>
      <c r="G13" s="1250">
        <v>2041.35</v>
      </c>
      <c r="H13" s="1250">
        <v>2048.63</v>
      </c>
      <c r="I13" s="1249">
        <v>109.15323698887622</v>
      </c>
      <c r="J13" s="1251">
        <v>50.908635536599576</v>
      </c>
      <c r="L13" s="1252"/>
      <c r="M13" s="1252"/>
      <c r="N13" s="1252"/>
    </row>
    <row r="14" spans="1:14" ht="18" customHeight="1">
      <c r="A14" s="1179" t="s">
        <v>1129</v>
      </c>
      <c r="B14" s="1249">
        <v>185.6</v>
      </c>
      <c r="C14" s="1249">
        <v>182.52</v>
      </c>
      <c r="D14" s="1249">
        <v>167.48</v>
      </c>
      <c r="E14" s="1249">
        <v>182.52</v>
      </c>
      <c r="F14" s="1250">
        <v>183.05</v>
      </c>
      <c r="G14" s="1250">
        <v>183.05</v>
      </c>
      <c r="H14" s="1250">
        <v>183.05</v>
      </c>
      <c r="I14" s="1249">
        <v>-1.6594827586206833</v>
      </c>
      <c r="J14" s="1251">
        <v>0.29037913653297664</v>
      </c>
      <c r="L14" s="1252"/>
      <c r="M14" s="1252"/>
      <c r="N14" s="1252"/>
    </row>
    <row r="15" spans="1:14" ht="18" customHeight="1">
      <c r="A15" s="1179" t="s">
        <v>1130</v>
      </c>
      <c r="B15" s="1249">
        <v>988.75</v>
      </c>
      <c r="C15" s="1249">
        <v>2026.14</v>
      </c>
      <c r="D15" s="1249">
        <v>1766.8</v>
      </c>
      <c r="E15" s="1249">
        <v>2026.14</v>
      </c>
      <c r="F15" s="1250">
        <v>2361.45</v>
      </c>
      <c r="G15" s="1250">
        <v>2283.56</v>
      </c>
      <c r="H15" s="1250">
        <v>2316.47</v>
      </c>
      <c r="I15" s="1249">
        <v>104.91934260429838</v>
      </c>
      <c r="J15" s="1251">
        <v>14.329217132083642</v>
      </c>
      <c r="L15" s="1252"/>
      <c r="M15" s="1252"/>
      <c r="N15" s="1252"/>
    </row>
    <row r="16" spans="1:14" ht="18" customHeight="1">
      <c r="A16" s="1179" t="s">
        <v>1131</v>
      </c>
      <c r="B16" s="1249">
        <v>754.25</v>
      </c>
      <c r="C16" s="1249">
        <v>798.89</v>
      </c>
      <c r="D16" s="1249">
        <v>777.75</v>
      </c>
      <c r="E16" s="1249">
        <v>791.84</v>
      </c>
      <c r="F16" s="1250">
        <v>761.29</v>
      </c>
      <c r="G16" s="1250">
        <v>731.92</v>
      </c>
      <c r="H16" s="1250">
        <v>741.32</v>
      </c>
      <c r="I16" s="1249">
        <v>4.9837587006960575</v>
      </c>
      <c r="J16" s="1251">
        <v>-6.380076783188514</v>
      </c>
      <c r="L16" s="1252"/>
      <c r="M16" s="1252"/>
      <c r="N16" s="1252"/>
    </row>
    <row r="17" spans="1:14" ht="18" customHeight="1">
      <c r="A17" s="1254" t="s">
        <v>1142</v>
      </c>
      <c r="B17" s="1255">
        <v>514.57</v>
      </c>
      <c r="C17" s="1255">
        <v>803.39</v>
      </c>
      <c r="D17" s="1255">
        <v>770.3</v>
      </c>
      <c r="E17" s="1255">
        <v>799.08</v>
      </c>
      <c r="F17" s="1256">
        <v>1083.55</v>
      </c>
      <c r="G17" s="1256">
        <v>844.04</v>
      </c>
      <c r="H17" s="1256">
        <v>984.51</v>
      </c>
      <c r="I17" s="1255">
        <v>55.290825349320784</v>
      </c>
      <c r="J17" s="1257">
        <v>23.205436251689434</v>
      </c>
      <c r="L17" s="1258"/>
      <c r="M17" s="1258"/>
      <c r="N17" s="1258"/>
    </row>
    <row r="18" spans="1:14" ht="18" customHeight="1">
      <c r="A18" s="1254" t="s">
        <v>1143</v>
      </c>
      <c r="B18" s="1255">
        <v>130.41</v>
      </c>
      <c r="C18" s="1255">
        <v>195.24</v>
      </c>
      <c r="D18" s="1255">
        <v>186.77</v>
      </c>
      <c r="E18" s="1255">
        <v>192.54</v>
      </c>
      <c r="F18" s="1256">
        <v>232.69</v>
      </c>
      <c r="G18" s="1256">
        <v>180.05</v>
      </c>
      <c r="H18" s="1256">
        <v>209.7</v>
      </c>
      <c r="I18" s="1255">
        <v>47.64205198987807</v>
      </c>
      <c r="J18" s="1257">
        <v>8.912433779993762</v>
      </c>
      <c r="L18" s="1258"/>
      <c r="M18" s="1258"/>
      <c r="N18" s="1258"/>
    </row>
    <row r="19" spans="1:14" ht="18" customHeight="1" thickBot="1">
      <c r="A19" s="836" t="s">
        <v>1144</v>
      </c>
      <c r="B19" s="1259">
        <v>35.45</v>
      </c>
      <c r="C19" s="1259">
        <v>45.4</v>
      </c>
      <c r="D19" s="1259">
        <v>44.03</v>
      </c>
      <c r="E19" s="1259">
        <v>45.4</v>
      </c>
      <c r="F19" s="1260">
        <v>76.78</v>
      </c>
      <c r="G19" s="1260">
        <v>58.54</v>
      </c>
      <c r="H19" s="1260">
        <v>68.94</v>
      </c>
      <c r="I19" s="1259">
        <v>28.06770098730604</v>
      </c>
      <c r="J19" s="1261">
        <v>51.85022026431719</v>
      </c>
      <c r="K19" s="1262"/>
      <c r="L19" s="1263"/>
      <c r="M19" s="1263"/>
      <c r="N19" s="1263"/>
    </row>
    <row r="20" spans="1:14" s="1264" customFormat="1" ht="18" customHeight="1" thickTop="1">
      <c r="A20" s="1238" t="s">
        <v>1063</v>
      </c>
      <c r="F20" s="1265"/>
      <c r="G20" s="1265"/>
      <c r="H20" s="1265"/>
      <c r="I20" s="1252"/>
      <c r="J20" s="1262"/>
      <c r="K20" s="1262"/>
      <c r="L20" s="1263"/>
      <c r="M20" s="1263"/>
      <c r="N20" s="1263"/>
    </row>
    <row r="21" spans="1:14" s="1264" customFormat="1" ht="18" customHeight="1">
      <c r="A21" s="1238" t="s">
        <v>1065</v>
      </c>
      <c r="F21" s="67"/>
      <c r="G21" s="67"/>
      <c r="H21" s="67"/>
      <c r="I21" s="67"/>
      <c r="J21" s="67"/>
      <c r="K21" s="67"/>
      <c r="L21" s="67"/>
      <c r="M21" s="67"/>
      <c r="N21" s="67"/>
    </row>
    <row r="22" spans="1:14" s="1264" customFormat="1" ht="18" customHeight="1">
      <c r="A22" s="1238" t="s">
        <v>1066</v>
      </c>
      <c r="B22" s="723"/>
      <c r="C22" s="723"/>
      <c r="F22" s="1266"/>
      <c r="G22" s="1266"/>
      <c r="H22" s="1266"/>
      <c r="I22" s="1266"/>
      <c r="J22" s="1266"/>
      <c r="K22" s="1266"/>
      <c r="L22" s="1266"/>
      <c r="M22" s="1266"/>
      <c r="N22" s="1266"/>
    </row>
    <row r="23" spans="1:14" s="1264" customFormat="1" ht="18" customHeight="1">
      <c r="A23" s="1238" t="s">
        <v>1067</v>
      </c>
      <c r="B23" s="723"/>
      <c r="C23" s="1082"/>
      <c r="F23" s="1266"/>
      <c r="G23" s="1266"/>
      <c r="H23" s="1266"/>
      <c r="I23" s="1266"/>
      <c r="J23" s="1266"/>
      <c r="K23" s="1267"/>
      <c r="L23" s="1267"/>
      <c r="M23" s="1267"/>
      <c r="N23" s="1267"/>
    </row>
    <row r="24" spans="1:14" s="1264" customFormat="1" ht="12.75">
      <c r="A24" s="1267"/>
      <c r="B24" s="1267"/>
      <c r="C24" s="1267"/>
      <c r="D24" s="1267"/>
      <c r="E24" s="1267"/>
      <c r="F24" s="1267"/>
      <c r="G24" s="1267"/>
      <c r="H24" s="1267"/>
      <c r="I24" s="1267"/>
      <c r="J24" s="1267"/>
      <c r="K24" s="1267"/>
      <c r="L24" s="1267"/>
      <c r="M24" s="1267"/>
      <c r="N24" s="1267"/>
    </row>
    <row r="25" spans="1:14" s="1264" customFormat="1" ht="18" customHeight="1">
      <c r="A25" s="1267"/>
      <c r="B25" s="1267"/>
      <c r="C25" s="1267"/>
      <c r="D25" s="1267"/>
      <c r="E25" s="1267"/>
      <c r="F25" s="1267"/>
      <c r="G25" s="1267"/>
      <c r="H25" s="1267"/>
      <c r="I25" s="1267"/>
      <c r="J25" s="1267"/>
      <c r="K25" s="1267"/>
      <c r="L25" s="1268"/>
      <c r="M25" s="1267"/>
      <c r="N25" s="1267"/>
    </row>
    <row r="26" spans="1:14" s="1264" customFormat="1" ht="18" customHeight="1">
      <c r="A26" s="1269"/>
      <c r="B26" s="1270"/>
      <c r="C26" s="1270"/>
      <c r="D26" s="1270"/>
      <c r="E26" s="1270"/>
      <c r="F26" s="1270"/>
      <c r="G26" s="1271"/>
      <c r="H26" s="1272"/>
      <c r="I26" s="1272"/>
      <c r="J26" s="1271"/>
      <c r="K26" s="1273"/>
      <c r="L26" s="1258"/>
      <c r="M26" s="1258"/>
      <c r="N26" s="1258"/>
    </row>
    <row r="27" spans="1:14" s="1264" customFormat="1" ht="18" customHeight="1">
      <c r="A27" s="1274"/>
      <c r="B27" s="1275"/>
      <c r="C27" s="1275"/>
      <c r="D27" s="1276"/>
      <c r="E27" s="1275"/>
      <c r="F27" s="1275"/>
      <c r="G27" s="1277"/>
      <c r="H27" s="1278"/>
      <c r="I27" s="1278"/>
      <c r="J27" s="1278"/>
      <c r="K27" s="1279"/>
      <c r="L27" s="1252"/>
      <c r="M27" s="1252"/>
      <c r="N27" s="1252"/>
    </row>
    <row r="28" spans="1:14" s="1264" customFormat="1" ht="18" customHeight="1">
      <c r="A28" s="1274"/>
      <c r="B28" s="1275"/>
      <c r="C28" s="1275"/>
      <c r="D28" s="1276"/>
      <c r="E28" s="1275"/>
      <c r="F28" s="1275"/>
      <c r="G28" s="1277"/>
      <c r="H28" s="1278"/>
      <c r="I28" s="1278"/>
      <c r="J28" s="1278"/>
      <c r="K28" s="1279"/>
      <c r="L28" s="1252"/>
      <c r="M28" s="1252"/>
      <c r="N28" s="1252"/>
    </row>
    <row r="29" spans="1:14" s="1264" customFormat="1" ht="18" customHeight="1">
      <c r="A29" s="1274"/>
      <c r="B29" s="1275"/>
      <c r="C29" s="1275"/>
      <c r="D29" s="1276"/>
      <c r="E29" s="1275"/>
      <c r="F29" s="1275"/>
      <c r="G29" s="1277"/>
      <c r="H29" s="1278"/>
      <c r="I29" s="1278"/>
      <c r="J29" s="1278"/>
      <c r="K29" s="1279"/>
      <c r="L29" s="1252"/>
      <c r="M29" s="1252"/>
      <c r="N29" s="1252"/>
    </row>
    <row r="30" spans="1:14" s="1264" customFormat="1" ht="18" customHeight="1">
      <c r="A30" s="1274"/>
      <c r="B30" s="1275"/>
      <c r="C30" s="1275"/>
      <c r="D30" s="1276"/>
      <c r="E30" s="1275"/>
      <c r="F30" s="1275"/>
      <c r="G30" s="1277"/>
      <c r="H30" s="1278"/>
      <c r="I30" s="1278"/>
      <c r="J30" s="1278"/>
      <c r="K30" s="1279"/>
      <c r="L30" s="1252"/>
      <c r="M30" s="1252"/>
      <c r="N30" s="1252"/>
    </row>
    <row r="31" spans="1:14" s="1264" customFormat="1" ht="18" customHeight="1">
      <c r="A31" s="1274"/>
      <c r="B31" s="1280"/>
      <c r="C31" s="1275"/>
      <c r="D31" s="1276"/>
      <c r="E31" s="1280"/>
      <c r="F31" s="1275"/>
      <c r="G31" s="1277"/>
      <c r="H31" s="1278"/>
      <c r="I31" s="1278"/>
      <c r="J31" s="1278"/>
      <c r="K31" s="1279"/>
      <c r="L31" s="1252"/>
      <c r="M31" s="1252"/>
      <c r="N31" s="1252"/>
    </row>
    <row r="32" spans="1:18" s="1264" customFormat="1" ht="18" customHeight="1">
      <c r="A32" s="1274"/>
      <c r="B32" s="1275"/>
      <c r="C32" s="1275"/>
      <c r="D32" s="1276"/>
      <c r="E32" s="1275"/>
      <c r="F32" s="1275"/>
      <c r="G32" s="1277"/>
      <c r="H32" s="1278"/>
      <c r="I32" s="1278"/>
      <c r="J32" s="1278"/>
      <c r="K32" s="1279"/>
      <c r="L32" s="1252"/>
      <c r="M32" s="1252"/>
      <c r="N32" s="1252"/>
      <c r="O32" s="357"/>
      <c r="P32" s="357"/>
      <c r="Q32" s="357"/>
      <c r="R32" s="357"/>
    </row>
    <row r="33" spans="1:18" s="1264" customFormat="1" ht="18" customHeight="1">
      <c r="A33" s="1274"/>
      <c r="B33" s="1275"/>
      <c r="C33" s="1275"/>
      <c r="D33" s="1276"/>
      <c r="E33" s="1275"/>
      <c r="F33" s="1275"/>
      <c r="G33" s="1277"/>
      <c r="H33" s="1278"/>
      <c r="I33" s="1278"/>
      <c r="J33" s="1278"/>
      <c r="K33" s="1279"/>
      <c r="L33" s="1252"/>
      <c r="M33" s="1252"/>
      <c r="N33" s="1252"/>
      <c r="O33" s="357"/>
      <c r="P33" s="357"/>
      <c r="Q33" s="357"/>
      <c r="R33" s="357"/>
    </row>
    <row r="34" spans="1:18" s="1264" customFormat="1" ht="18" customHeight="1">
      <c r="A34" s="1274"/>
      <c r="B34" s="1275"/>
      <c r="C34" s="1275"/>
      <c r="D34" s="1276"/>
      <c r="E34" s="1275"/>
      <c r="F34" s="1275"/>
      <c r="G34" s="1277"/>
      <c r="H34" s="1278"/>
      <c r="I34" s="1278"/>
      <c r="J34" s="1278"/>
      <c r="K34" s="1279"/>
      <c r="L34" s="1252"/>
      <c r="M34" s="1252"/>
      <c r="N34" s="1252"/>
      <c r="O34" s="357"/>
      <c r="P34" s="357"/>
      <c r="Q34" s="357"/>
      <c r="R34" s="357"/>
    </row>
    <row r="35" spans="1:18" s="1264" customFormat="1" ht="18" customHeight="1">
      <c r="A35" s="1274"/>
      <c r="B35" s="1275"/>
      <c r="C35" s="1275"/>
      <c r="D35" s="1276"/>
      <c r="E35" s="1275"/>
      <c r="F35" s="1275"/>
      <c r="G35" s="1277"/>
      <c r="H35" s="1278"/>
      <c r="I35" s="1278"/>
      <c r="J35" s="1278"/>
      <c r="K35" s="1279"/>
      <c r="L35" s="1252"/>
      <c r="M35" s="1252"/>
      <c r="N35" s="1252"/>
      <c r="O35" s="357"/>
      <c r="P35" s="357"/>
      <c r="Q35" s="357"/>
      <c r="R35" s="357"/>
    </row>
    <row r="36" spans="1:18" s="1264" customFormat="1" ht="18" customHeight="1">
      <c r="A36" s="1274"/>
      <c r="B36" s="1275"/>
      <c r="C36" s="1275"/>
      <c r="D36" s="1276"/>
      <c r="E36" s="1275"/>
      <c r="F36" s="1275"/>
      <c r="G36" s="1277"/>
      <c r="H36" s="1278"/>
      <c r="I36" s="1278"/>
      <c r="J36" s="1278"/>
      <c r="K36" s="1279"/>
      <c r="L36" s="1252"/>
      <c r="M36" s="1252"/>
      <c r="N36" s="1252"/>
      <c r="O36" s="357"/>
      <c r="P36" s="357"/>
      <c r="Q36" s="357"/>
      <c r="R36" s="357"/>
    </row>
    <row r="37" spans="1:18" s="1264" customFormat="1" ht="18" customHeight="1">
      <c r="A37" s="1274"/>
      <c r="B37" s="1275"/>
      <c r="C37" s="1275"/>
      <c r="D37" s="1276"/>
      <c r="E37" s="1275"/>
      <c r="F37" s="1275"/>
      <c r="G37" s="1277"/>
      <c r="H37" s="1278"/>
      <c r="I37" s="1278"/>
      <c r="J37" s="1278"/>
      <c r="K37" s="1279"/>
      <c r="L37" s="1252"/>
      <c r="M37" s="1252"/>
      <c r="N37" s="1252"/>
      <c r="O37" s="357"/>
      <c r="P37" s="357"/>
      <c r="Q37" s="357"/>
      <c r="R37" s="357"/>
    </row>
    <row r="38" spans="1:18" s="1264" customFormat="1" ht="18" customHeight="1">
      <c r="A38" s="1274"/>
      <c r="B38" s="1275"/>
      <c r="C38" s="1275"/>
      <c r="D38" s="1276"/>
      <c r="E38" s="1275"/>
      <c r="F38" s="1275"/>
      <c r="G38" s="1277"/>
      <c r="H38" s="1278"/>
      <c r="I38" s="1278"/>
      <c r="J38" s="1278"/>
      <c r="K38" s="1279"/>
      <c r="L38" s="1252"/>
      <c r="M38" s="1252"/>
      <c r="N38" s="1252"/>
      <c r="O38" s="357"/>
      <c r="P38" s="357"/>
      <c r="Q38" s="357"/>
      <c r="R38" s="357"/>
    </row>
    <row r="39" spans="10:18" s="1264" customFormat="1" ht="17.25" customHeight="1">
      <c r="J39" s="1276"/>
      <c r="L39" s="1281"/>
      <c r="M39" s="1281"/>
      <c r="O39" s="357"/>
      <c r="P39" s="357"/>
      <c r="Q39" s="357"/>
      <c r="R39" s="357"/>
    </row>
    <row r="40" spans="1:18" s="1264" customFormat="1" ht="18" customHeight="1">
      <c r="A40" s="357"/>
      <c r="L40" s="1281"/>
      <c r="M40" s="1281"/>
      <c r="O40" s="357"/>
      <c r="P40" s="357"/>
      <c r="Q40" s="357"/>
      <c r="R40" s="357"/>
    </row>
    <row r="41" spans="1:18" s="1264" customFormat="1" ht="18" customHeight="1">
      <c r="A41" s="1282"/>
      <c r="L41" s="1281"/>
      <c r="M41" s="1281"/>
      <c r="O41" s="357"/>
      <c r="P41" s="357"/>
      <c r="Q41" s="357"/>
      <c r="R41" s="357"/>
    </row>
    <row r="42" spans="1:12" s="1264" customFormat="1" ht="18" customHeight="1">
      <c r="A42" s="1282"/>
      <c r="B42" s="723"/>
      <c r="C42" s="723"/>
      <c r="F42" s="1281"/>
      <c r="G42" s="1281"/>
      <c r="I42" s="357"/>
      <c r="J42" s="357"/>
      <c r="K42" s="357"/>
      <c r="L42" s="357"/>
    </row>
    <row r="43" spans="1:14" ht="18" customHeight="1">
      <c r="A43" s="1282"/>
      <c r="B43" s="723"/>
      <c r="C43" s="1082"/>
      <c r="D43" s="1264"/>
      <c r="E43" s="1264"/>
      <c r="F43" s="1281"/>
      <c r="G43" s="1281"/>
      <c r="H43" s="1264"/>
      <c r="I43" s="357"/>
      <c r="J43" s="357"/>
      <c r="K43" s="357"/>
      <c r="L43" s="357"/>
      <c r="M43" s="1264"/>
      <c r="N43" s="1264"/>
    </row>
    <row r="44" spans="1:12" ht="18" customHeight="1">
      <c r="A44" s="357"/>
      <c r="B44" s="723"/>
      <c r="C44" s="723"/>
      <c r="D44" s="1264"/>
      <c r="E44" s="1264"/>
      <c r="F44" s="1281"/>
      <c r="G44" s="1281"/>
      <c r="I44" s="11"/>
      <c r="J44" s="11"/>
      <c r="K44" s="11"/>
      <c r="L44" s="11"/>
    </row>
    <row r="45" spans="1:12" ht="18" customHeight="1">
      <c r="A45" s="357"/>
      <c r="B45" s="723"/>
      <c r="C45" s="723"/>
      <c r="D45" s="1264"/>
      <c r="E45" s="1264"/>
      <c r="F45" s="1281"/>
      <c r="G45" s="1281"/>
      <c r="I45" s="11"/>
      <c r="J45" s="11"/>
      <c r="K45" s="11"/>
      <c r="L45" s="11"/>
    </row>
    <row r="46" spans="1:12" ht="18" customHeight="1">
      <c r="A46" s="357"/>
      <c r="B46" s="723"/>
      <c r="C46" s="723"/>
      <c r="D46" s="1264"/>
      <c r="E46" s="1264"/>
      <c r="F46" s="1281"/>
      <c r="G46" s="1281"/>
      <c r="I46" s="11"/>
      <c r="J46" s="11"/>
      <c r="K46" s="11"/>
      <c r="L46" s="11"/>
    </row>
    <row r="47" spans="1:12" ht="18" customHeight="1">
      <c r="A47" s="357"/>
      <c r="B47" s="723"/>
      <c r="C47" s="723"/>
      <c r="D47" s="1264"/>
      <c r="E47" s="1264"/>
      <c r="F47" s="1281"/>
      <c r="G47" s="1281"/>
      <c r="I47" s="11"/>
      <c r="J47" s="11"/>
      <c r="K47" s="11"/>
      <c r="L47" s="11"/>
    </row>
    <row r="48" spans="1:12" ht="18" customHeight="1">
      <c r="A48" s="357"/>
      <c r="B48" s="723"/>
      <c r="C48" s="723"/>
      <c r="D48" s="1264"/>
      <c r="E48" s="1264"/>
      <c r="F48" s="1281"/>
      <c r="G48" s="1281"/>
      <c r="I48" s="11"/>
      <c r="J48" s="11"/>
      <c r="K48" s="11"/>
      <c r="L48" s="11"/>
    </row>
    <row r="49" spans="1:12" ht="12.75">
      <c r="A49" s="357"/>
      <c r="B49" s="723"/>
      <c r="C49" s="723"/>
      <c r="D49" s="1264"/>
      <c r="E49" s="1264"/>
      <c r="F49" s="1281"/>
      <c r="G49" s="1281"/>
      <c r="I49" s="11"/>
      <c r="J49" s="11"/>
      <c r="K49" s="11"/>
      <c r="L49" s="11"/>
    </row>
    <row r="50" spans="1:12" ht="12.75">
      <c r="A50" s="357"/>
      <c r="B50" s="723"/>
      <c r="C50" s="723"/>
      <c r="D50" s="1264"/>
      <c r="E50" s="1264"/>
      <c r="F50" s="1281"/>
      <c r="G50" s="1281"/>
      <c r="I50" s="11"/>
      <c r="J50" s="11"/>
      <c r="K50" s="11"/>
      <c r="L50" s="11"/>
    </row>
    <row r="51" spans="1:12" ht="18" customHeight="1">
      <c r="A51" s="1264"/>
      <c r="B51" s="1264"/>
      <c r="C51" s="1264"/>
      <c r="D51" s="1264"/>
      <c r="E51" s="1264"/>
      <c r="F51" s="1281"/>
      <c r="G51" s="1281"/>
      <c r="I51" s="11"/>
      <c r="J51" s="11"/>
      <c r="K51" s="11"/>
      <c r="L51" s="11"/>
    </row>
    <row r="52" spans="1:12" ht="12.75" customHeight="1">
      <c r="A52" s="1264"/>
      <c r="B52" s="1264"/>
      <c r="C52" s="1264"/>
      <c r="D52" s="1264"/>
      <c r="E52" s="1264"/>
      <c r="F52" s="1281"/>
      <c r="G52" s="1281"/>
      <c r="I52" s="11"/>
      <c r="J52" s="11"/>
      <c r="K52" s="11"/>
      <c r="L52" s="11"/>
    </row>
    <row r="53" spans="1:12" ht="12.75">
      <c r="A53" s="1264"/>
      <c r="B53" s="1264"/>
      <c r="C53" s="1264"/>
      <c r="D53" s="1264"/>
      <c r="E53" s="1264"/>
      <c r="F53" s="1281"/>
      <c r="G53" s="1281"/>
      <c r="I53" s="11"/>
      <c r="J53" s="11"/>
      <c r="K53" s="11"/>
      <c r="L53" s="11"/>
    </row>
    <row r="54" spans="12:18" ht="12.75">
      <c r="L54" s="1281"/>
      <c r="M54" s="1281"/>
      <c r="O54" s="11"/>
      <c r="P54" s="11"/>
      <c r="Q54" s="11"/>
      <c r="R54" s="11"/>
    </row>
    <row r="55" spans="12:18" ht="12.75">
      <c r="L55" s="1281"/>
      <c r="M55" s="1281"/>
      <c r="O55" s="11"/>
      <c r="P55" s="11"/>
      <c r="Q55" s="11"/>
      <c r="R55" s="11"/>
    </row>
    <row r="56" spans="12:18" ht="12.75">
      <c r="L56" s="1281"/>
      <c r="M56" s="1281"/>
      <c r="O56" s="11"/>
      <c r="P56" s="11"/>
      <c r="Q56" s="11"/>
      <c r="R56" s="11"/>
    </row>
    <row r="57" spans="12:18" ht="12.75">
      <c r="L57" s="1281"/>
      <c r="M57" s="1281"/>
      <c r="O57" s="11"/>
      <c r="P57" s="11"/>
      <c r="Q57" s="11"/>
      <c r="R57" s="11"/>
    </row>
    <row r="58" spans="12:18" ht="12.75">
      <c r="L58" s="1281"/>
      <c r="M58" s="1281"/>
      <c r="O58" s="11"/>
      <c r="P58" s="11"/>
      <c r="Q58" s="11"/>
      <c r="R58" s="11"/>
    </row>
    <row r="59" spans="12:18" ht="12.75">
      <c r="L59" s="1281"/>
      <c r="M59" s="1281"/>
      <c r="O59" s="11"/>
      <c r="P59" s="11"/>
      <c r="Q59" s="11"/>
      <c r="R59" s="11"/>
    </row>
    <row r="60" spans="12:18" ht="12.75">
      <c r="L60" s="1281"/>
      <c r="M60" s="1281"/>
      <c r="O60" s="11"/>
      <c r="P60" s="11"/>
      <c r="Q60" s="11"/>
      <c r="R60" s="11"/>
    </row>
    <row r="61" spans="12:18" ht="12.75">
      <c r="L61" s="1281"/>
      <c r="M61" s="1281"/>
      <c r="O61" s="11"/>
      <c r="P61" s="11"/>
      <c r="Q61" s="11"/>
      <c r="R61" s="11"/>
    </row>
    <row r="62" spans="12:18" ht="12.75">
      <c r="L62" s="1281"/>
      <c r="M62" s="1281"/>
      <c r="O62" s="11"/>
      <c r="P62" s="11"/>
      <c r="Q62" s="11"/>
      <c r="R62" s="11"/>
    </row>
    <row r="63" spans="12:18" ht="12.75">
      <c r="L63" s="1281"/>
      <c r="M63" s="1281"/>
      <c r="O63" s="11"/>
      <c r="P63" s="11"/>
      <c r="Q63" s="11"/>
      <c r="R63" s="11"/>
    </row>
    <row r="64" spans="12:18" ht="12.75">
      <c r="L64" s="1281"/>
      <c r="M64" s="1281"/>
      <c r="O64" s="11"/>
      <c r="P64" s="11"/>
      <c r="Q64" s="11"/>
      <c r="R64" s="11"/>
    </row>
    <row r="65" spans="12:18" ht="12.75">
      <c r="L65" s="1281"/>
      <c r="M65" s="1281"/>
      <c r="O65" s="11"/>
      <c r="P65" s="11"/>
      <c r="Q65" s="11"/>
      <c r="R65" s="11"/>
    </row>
    <row r="66" spans="12:18" ht="12.75">
      <c r="L66" s="1281"/>
      <c r="M66" s="1281"/>
      <c r="O66" s="11"/>
      <c r="P66" s="11"/>
      <c r="Q66" s="11"/>
      <c r="R66" s="11"/>
    </row>
    <row r="67" spans="12:18" ht="12.75">
      <c r="L67" s="1281"/>
      <c r="M67" s="1281"/>
      <c r="O67" s="11"/>
      <c r="P67" s="11"/>
      <c r="Q67" s="11"/>
      <c r="R67" s="11"/>
    </row>
    <row r="68" spans="12:18" ht="12.75">
      <c r="L68" s="1281"/>
      <c r="M68" s="1281"/>
      <c r="O68" s="11"/>
      <c r="P68" s="11"/>
      <c r="Q68" s="11"/>
      <c r="R68" s="11"/>
    </row>
    <row r="69" spans="12:18" ht="12.75">
      <c r="L69" s="1281"/>
      <c r="M69" s="1281"/>
      <c r="O69" s="11"/>
      <c r="P69" s="11"/>
      <c r="Q69" s="11"/>
      <c r="R69" s="11"/>
    </row>
    <row r="70" spans="12:13" ht="12.75">
      <c r="L70" s="1281"/>
      <c r="M70" s="1281"/>
    </row>
    <row r="71" spans="12:13" ht="12.75">
      <c r="L71" s="1281"/>
      <c r="M71" s="1281"/>
    </row>
    <row r="72" spans="12:13" ht="12.75">
      <c r="L72" s="1281"/>
      <c r="M72" s="1281"/>
    </row>
    <row r="73" spans="12:13" ht="12.75">
      <c r="L73" s="1281"/>
      <c r="M73" s="1281"/>
    </row>
    <row r="74" spans="12:13" ht="12.75">
      <c r="L74" s="1281"/>
      <c r="M74" s="1281"/>
    </row>
    <row r="75" spans="12:13" ht="12.75">
      <c r="L75" s="1281"/>
      <c r="M75" s="1281"/>
    </row>
    <row r="76" spans="12:13" ht="12.75">
      <c r="L76" s="1281"/>
      <c r="M76" s="1281"/>
    </row>
    <row r="77" spans="12:13" ht="12.75">
      <c r="L77" s="1281"/>
      <c r="M77" s="1281"/>
    </row>
    <row r="78" spans="12:13" ht="12.75">
      <c r="L78" s="1281"/>
      <c r="M78" s="1281"/>
    </row>
    <row r="79" spans="12:13" ht="12.75">
      <c r="L79" s="1281"/>
      <c r="M79" s="1281"/>
    </row>
    <row r="80" spans="12:13" ht="12.75">
      <c r="L80" s="1281"/>
      <c r="M80" s="1281"/>
    </row>
    <row r="81" spans="12:13" ht="12.75">
      <c r="L81" s="1281"/>
      <c r="M81" s="1281"/>
    </row>
    <row r="82" spans="12:13" ht="12.75">
      <c r="L82" s="1281"/>
      <c r="M82" s="1281"/>
    </row>
    <row r="83" spans="12:13" ht="12.75">
      <c r="L83" s="1281"/>
      <c r="M83" s="1281"/>
    </row>
    <row r="84" spans="12:13" ht="12.75">
      <c r="L84" s="1281"/>
      <c r="M84" s="1281"/>
    </row>
    <row r="85" spans="12:13" ht="12.75">
      <c r="L85" s="1281"/>
      <c r="M85" s="1281"/>
    </row>
    <row r="86" spans="12:13" ht="12.75">
      <c r="L86" s="1281"/>
      <c r="M86" s="1281"/>
    </row>
    <row r="87" spans="12:13" ht="12.75">
      <c r="L87" s="1281"/>
      <c r="M87" s="1281"/>
    </row>
    <row r="88" spans="12:13" ht="12.75">
      <c r="L88" s="1281"/>
      <c r="M88" s="1281"/>
    </row>
    <row r="89" spans="12:13" ht="12.75">
      <c r="L89" s="1281"/>
      <c r="M89" s="1281"/>
    </row>
    <row r="90" spans="12:13" ht="12.75">
      <c r="L90" s="1281"/>
      <c r="M90" s="1281"/>
    </row>
    <row r="91" spans="12:13" ht="12.75">
      <c r="L91" s="1281"/>
      <c r="M91" s="1281"/>
    </row>
    <row r="92" spans="12:13" ht="12.75">
      <c r="L92" s="1281"/>
      <c r="M92" s="1281"/>
    </row>
    <row r="93" spans="12:13" ht="12.75">
      <c r="L93" s="1281"/>
      <c r="M93" s="1281"/>
    </row>
    <row r="94" spans="12:13" ht="12.75">
      <c r="L94" s="1281"/>
      <c r="M94" s="1281"/>
    </row>
    <row r="95" spans="12:13" ht="12.75">
      <c r="L95" s="1281"/>
      <c r="M95" s="1281"/>
    </row>
    <row r="96" spans="12:13" ht="12.75">
      <c r="L96" s="1281"/>
      <c r="M96" s="1281"/>
    </row>
    <row r="97" spans="12:13" ht="12.75">
      <c r="L97" s="1281"/>
      <c r="M97" s="1281"/>
    </row>
    <row r="98" spans="12:13" ht="12.75">
      <c r="L98" s="1281"/>
      <c r="M98" s="1281"/>
    </row>
    <row r="99" spans="12:13" ht="12.75">
      <c r="L99" s="1281"/>
      <c r="M99" s="1281"/>
    </row>
    <row r="100" spans="12:13" ht="12.75">
      <c r="L100" s="1281"/>
      <c r="M100" s="1281"/>
    </row>
    <row r="101" spans="12:13" ht="12.75">
      <c r="L101" s="1281"/>
      <c r="M101" s="1281"/>
    </row>
    <row r="102" spans="12:13" ht="12.75">
      <c r="L102" s="1281"/>
      <c r="M102" s="1281"/>
    </row>
    <row r="103" spans="12:13" ht="12.75">
      <c r="L103" s="1281"/>
      <c r="M103" s="1281"/>
    </row>
    <row r="104" spans="12:13" ht="12.75">
      <c r="L104" s="1281"/>
      <c r="M104" s="1281"/>
    </row>
    <row r="105" spans="12:13" ht="12.75">
      <c r="L105" s="1281"/>
      <c r="M105" s="1281"/>
    </row>
    <row r="106" spans="12:13" ht="12.75">
      <c r="L106" s="1281"/>
      <c r="M106" s="1281"/>
    </row>
    <row r="107" spans="12:13" ht="12.75">
      <c r="L107" s="1281"/>
      <c r="M107" s="1281"/>
    </row>
    <row r="108" spans="12:13" ht="12.75">
      <c r="L108" s="1281"/>
      <c r="M108" s="1281"/>
    </row>
    <row r="109" spans="12:13" ht="12.75">
      <c r="L109" s="1281"/>
      <c r="M109" s="1281"/>
    </row>
    <row r="110" spans="12:13" ht="12.75">
      <c r="L110" s="1281"/>
      <c r="M110" s="1281"/>
    </row>
    <row r="111" spans="12:13" ht="12.75">
      <c r="L111" s="1281"/>
      <c r="M111" s="1281"/>
    </row>
    <row r="112" spans="12:13" ht="12.75">
      <c r="L112" s="1281"/>
      <c r="M112" s="1281"/>
    </row>
    <row r="113" spans="12:13" ht="12.75">
      <c r="L113" s="1281"/>
      <c r="M113" s="1281"/>
    </row>
    <row r="114" spans="12:13" ht="12.75">
      <c r="L114" s="1281"/>
      <c r="M114" s="1281"/>
    </row>
    <row r="115" spans="12:13" ht="12.75">
      <c r="L115" s="1281"/>
      <c r="M115" s="1281"/>
    </row>
    <row r="116" spans="12:13" ht="12.75">
      <c r="L116" s="1281"/>
      <c r="M116" s="1281"/>
    </row>
    <row r="117" spans="12:13" ht="12.75">
      <c r="L117" s="1281"/>
      <c r="M117" s="1281"/>
    </row>
    <row r="118" spans="12:13" ht="12.75">
      <c r="L118" s="1281"/>
      <c r="M118" s="1281"/>
    </row>
    <row r="119" spans="12:13" ht="12.75">
      <c r="L119" s="1281"/>
      <c r="M119" s="1281"/>
    </row>
    <row r="120" spans="12:13" ht="12.75">
      <c r="L120" s="1281"/>
      <c r="M120" s="1281"/>
    </row>
    <row r="121" spans="12:13" ht="12.75">
      <c r="L121" s="1281"/>
      <c r="M121" s="1281"/>
    </row>
    <row r="122" spans="12:13" ht="12.75">
      <c r="L122" s="1281"/>
      <c r="M122" s="1281"/>
    </row>
    <row r="123" spans="12:13" ht="12.75">
      <c r="L123" s="1281"/>
      <c r="M123" s="1281"/>
    </row>
    <row r="124" spans="12:13" ht="12.75">
      <c r="L124" s="1281"/>
      <c r="M124" s="1281"/>
    </row>
    <row r="125" spans="12:13" ht="12.75">
      <c r="L125" s="1281"/>
      <c r="M125" s="1281"/>
    </row>
    <row r="126" spans="12:13" ht="12.75">
      <c r="L126" s="1281"/>
      <c r="M126" s="1281"/>
    </row>
    <row r="127" spans="12:13" ht="12.75">
      <c r="L127" s="1281"/>
      <c r="M127" s="1281"/>
    </row>
    <row r="128" spans="12:13" ht="12.75">
      <c r="L128" s="1281"/>
      <c r="M128" s="1281"/>
    </row>
    <row r="129" spans="12:13" ht="12.75">
      <c r="L129" s="1281"/>
      <c r="M129" s="1281"/>
    </row>
    <row r="130" spans="12:13" ht="12.75">
      <c r="L130" s="1281"/>
      <c r="M130" s="1281"/>
    </row>
    <row r="131" spans="12:13" ht="12.75">
      <c r="L131" s="1281"/>
      <c r="M131" s="1281"/>
    </row>
    <row r="132" spans="12:13" ht="12.75">
      <c r="L132" s="1281"/>
      <c r="M132" s="1281"/>
    </row>
    <row r="133" spans="12:13" ht="12.75">
      <c r="L133" s="1281"/>
      <c r="M133" s="1281"/>
    </row>
    <row r="134" spans="12:13" ht="12.75">
      <c r="L134" s="1281"/>
      <c r="M134" s="1281"/>
    </row>
    <row r="135" spans="12:13" ht="12.75">
      <c r="L135" s="1281"/>
      <c r="M135" s="1281"/>
    </row>
    <row r="136" spans="12:13" ht="12.75">
      <c r="L136" s="1281"/>
      <c r="M136" s="1281"/>
    </row>
    <row r="137" spans="12:13" ht="12.75">
      <c r="L137" s="1281"/>
      <c r="M137" s="1281"/>
    </row>
    <row r="138" spans="12:13" ht="12.75">
      <c r="L138" s="1281"/>
      <c r="M138" s="1281"/>
    </row>
    <row r="139" spans="12:13" ht="12.75">
      <c r="L139" s="1281"/>
      <c r="M139" s="1281"/>
    </row>
    <row r="140" spans="12:13" ht="12.75">
      <c r="L140" s="1281"/>
      <c r="M140" s="1281"/>
    </row>
    <row r="141" spans="12:13" ht="12.75">
      <c r="L141" s="1281"/>
      <c r="M141" s="1281"/>
    </row>
    <row r="142" spans="12:13" ht="12.75">
      <c r="L142" s="1281"/>
      <c r="M142" s="1281"/>
    </row>
    <row r="143" spans="12:13" ht="12.75">
      <c r="L143" s="1281"/>
      <c r="M143" s="1281"/>
    </row>
    <row r="144" spans="12:13" ht="12.75">
      <c r="L144" s="1281"/>
      <c r="M144" s="1281"/>
    </row>
    <row r="145" spans="12:13" ht="12.75">
      <c r="L145" s="1281"/>
      <c r="M145" s="1281"/>
    </row>
    <row r="146" spans="12:13" ht="12.75">
      <c r="L146" s="1281"/>
      <c r="M146" s="1281"/>
    </row>
    <row r="147" spans="12:13" ht="12.75">
      <c r="L147" s="1281"/>
      <c r="M147" s="1281"/>
    </row>
    <row r="148" spans="12:13" ht="12.75">
      <c r="L148" s="1281"/>
      <c r="M148" s="1281"/>
    </row>
    <row r="149" spans="12:13" ht="12.75">
      <c r="L149" s="1281"/>
      <c r="M149" s="1281"/>
    </row>
    <row r="150" spans="12:13" ht="12.75">
      <c r="L150" s="1281"/>
      <c r="M150" s="1281"/>
    </row>
  </sheetData>
  <sheetProtection/>
  <mergeCells count="10">
    <mergeCell ref="A1:J1"/>
    <mergeCell ref="A2:J2"/>
    <mergeCell ref="A3:J3"/>
    <mergeCell ref="A4:J4"/>
    <mergeCell ref="A5:A7"/>
    <mergeCell ref="C5:E5"/>
    <mergeCell ref="F5:H5"/>
    <mergeCell ref="I5:J5"/>
    <mergeCell ref="I6:I7"/>
    <mergeCell ref="J6:J7"/>
  </mergeCells>
  <printOptions horizontalCentered="1"/>
  <pageMargins left="0.7" right="0.7" top="0.75" bottom="0.75" header="0.3" footer="0.3"/>
  <pageSetup horizontalDpi="600" verticalDpi="600" orientation="portrait" scale="67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zoomScalePageLayoutView="0" workbookViewId="0" topLeftCell="A1">
      <selection activeCell="I37" sqref="I37"/>
    </sheetView>
  </sheetViews>
  <sheetFormatPr defaultColWidth="9.140625" defaultRowHeight="12.75"/>
  <cols>
    <col min="1" max="1" width="28.57421875" style="0" customWidth="1"/>
    <col min="2" max="2" width="9.7109375" style="0" customWidth="1"/>
    <col min="3" max="3" width="11.140625" style="0" customWidth="1"/>
    <col min="4" max="4" width="10.57421875" style="0" customWidth="1"/>
    <col min="5" max="5" width="9.8515625" style="0" customWidth="1"/>
    <col min="7" max="7" width="9.8515625" style="0" customWidth="1"/>
    <col min="9" max="9" width="8.140625" style="0" customWidth="1"/>
    <col min="10" max="10" width="9.57421875" style="0" customWidth="1"/>
  </cols>
  <sheetData>
    <row r="1" spans="1:10" ht="12.75">
      <c r="A1" s="1937" t="s">
        <v>1145</v>
      </c>
      <c r="B1" s="1937"/>
      <c r="C1" s="1937"/>
      <c r="D1" s="1937"/>
      <c r="E1" s="1937"/>
      <c r="F1" s="1937"/>
      <c r="G1" s="1937"/>
      <c r="H1" s="1937"/>
      <c r="I1" s="1937"/>
      <c r="J1" s="1937"/>
    </row>
    <row r="2" spans="1:13" ht="15.75">
      <c r="A2" s="1936" t="s">
        <v>1146</v>
      </c>
      <c r="B2" s="1936"/>
      <c r="C2" s="1936"/>
      <c r="D2" s="1936"/>
      <c r="E2" s="1936"/>
      <c r="F2" s="1936"/>
      <c r="G2" s="1936"/>
      <c r="H2" s="1936"/>
      <c r="I2" s="1936"/>
      <c r="J2" s="1936"/>
      <c r="K2" s="1283"/>
      <c r="L2" s="1283"/>
      <c r="M2" s="1283"/>
    </row>
    <row r="3" spans="1:10" ht="12.75">
      <c r="A3" s="1946" t="s">
        <v>1147</v>
      </c>
      <c r="B3" s="1946"/>
      <c r="C3" s="1946"/>
      <c r="D3" s="1946"/>
      <c r="E3" s="1946"/>
      <c r="F3" s="1946"/>
      <c r="G3" s="1946"/>
      <c r="H3" s="1946"/>
      <c r="I3" s="1946"/>
      <c r="J3" s="1946"/>
    </row>
    <row r="4" spans="1:10" ht="13.5" thickBot="1">
      <c r="A4" s="1946"/>
      <c r="B4" s="1946"/>
      <c r="C4" s="1946"/>
      <c r="D4" s="1946"/>
      <c r="E4" s="1946"/>
      <c r="F4" s="1946"/>
      <c r="G4" s="1946"/>
      <c r="H4" s="1946"/>
      <c r="I4" s="1946"/>
      <c r="J4" s="1946"/>
    </row>
    <row r="5" spans="1:10" ht="25.5" customHeight="1" thickTop="1">
      <c r="A5" s="1947" t="s">
        <v>1050</v>
      </c>
      <c r="B5" s="1920" t="s">
        <v>63</v>
      </c>
      <c r="C5" s="1938"/>
      <c r="D5" s="1939"/>
      <c r="E5" s="1920" t="s">
        <v>64</v>
      </c>
      <c r="F5" s="1938"/>
      <c r="G5" s="1939"/>
      <c r="H5" s="1920" t="s">
        <v>65</v>
      </c>
      <c r="I5" s="1938"/>
      <c r="J5" s="1921"/>
    </row>
    <row r="6" spans="1:10" ht="38.25">
      <c r="A6" s="1948"/>
      <c r="B6" s="1244" t="s">
        <v>1148</v>
      </c>
      <c r="C6" s="1244" t="s">
        <v>1149</v>
      </c>
      <c r="D6" s="1244" t="s">
        <v>1150</v>
      </c>
      <c r="E6" s="1244" t="s">
        <v>1148</v>
      </c>
      <c r="F6" s="1244" t="s">
        <v>1151</v>
      </c>
      <c r="G6" s="1244" t="s">
        <v>1150</v>
      </c>
      <c r="H6" s="1244" t="s">
        <v>1148</v>
      </c>
      <c r="I6" s="1244" t="s">
        <v>1151</v>
      </c>
      <c r="J6" s="1245" t="s">
        <v>1150</v>
      </c>
    </row>
    <row r="7" spans="1:10" ht="12.75">
      <c r="A7" s="1949"/>
      <c r="B7" s="1244">
        <v>1</v>
      </c>
      <c r="C7" s="1244">
        <v>2</v>
      </c>
      <c r="D7" s="1244">
        <v>3</v>
      </c>
      <c r="E7" s="1244">
        <v>4</v>
      </c>
      <c r="F7" s="1244">
        <v>5</v>
      </c>
      <c r="G7" s="1244">
        <v>6</v>
      </c>
      <c r="H7" s="1244">
        <v>7</v>
      </c>
      <c r="I7" s="1244">
        <v>8</v>
      </c>
      <c r="J7" s="1284">
        <v>9</v>
      </c>
    </row>
    <row r="8" spans="1:10" ht="12.75">
      <c r="A8" s="1285" t="s">
        <v>1003</v>
      </c>
      <c r="B8" s="1286">
        <v>2756.42</v>
      </c>
      <c r="C8" s="1286">
        <v>1027.51</v>
      </c>
      <c r="D8" s="1249">
        <v>71.31722146644826</v>
      </c>
      <c r="E8" s="1286">
        <v>6421.14</v>
      </c>
      <c r="F8" s="1286">
        <v>3212.27</v>
      </c>
      <c r="G8" s="1249">
        <v>52.979867033690184</v>
      </c>
      <c r="H8" s="1250">
        <v>40262.07</v>
      </c>
      <c r="I8" s="1250">
        <v>21887.15</v>
      </c>
      <c r="J8" s="1251">
        <v>47.458349279521414</v>
      </c>
    </row>
    <row r="9" spans="1:10" ht="12.75">
      <c r="A9" s="1285" t="s">
        <v>1004</v>
      </c>
      <c r="B9" s="1286">
        <v>584.36</v>
      </c>
      <c r="C9" s="1286">
        <v>68.78</v>
      </c>
      <c r="D9" s="1249">
        <v>4.773869346733668</v>
      </c>
      <c r="E9" s="1286">
        <v>2608.14</v>
      </c>
      <c r="F9" s="1286">
        <v>512.41</v>
      </c>
      <c r="G9" s="1249">
        <v>8.45116184714647</v>
      </c>
      <c r="H9" s="1250">
        <v>16130.93</v>
      </c>
      <c r="I9" s="1250">
        <v>5753.39</v>
      </c>
      <c r="J9" s="1251">
        <v>12.475191706608932</v>
      </c>
    </row>
    <row r="10" spans="1:10" ht="12.75">
      <c r="A10" s="1285" t="s">
        <v>1141</v>
      </c>
      <c r="B10" s="1286">
        <v>137.65</v>
      </c>
      <c r="C10" s="1286">
        <v>49.24</v>
      </c>
      <c r="D10" s="1249">
        <v>3.4176406896360247</v>
      </c>
      <c r="E10" s="1286">
        <v>842.89</v>
      </c>
      <c r="F10" s="1286">
        <v>911.18</v>
      </c>
      <c r="G10" s="1249">
        <v>15.028062785431432</v>
      </c>
      <c r="H10" s="1250">
        <v>4715.91</v>
      </c>
      <c r="I10" s="1250">
        <v>5575.4</v>
      </c>
      <c r="J10" s="1251">
        <v>12.08925239572277</v>
      </c>
    </row>
    <row r="11" spans="1:10" ht="12.75">
      <c r="A11" s="1285" t="s">
        <v>1005</v>
      </c>
      <c r="B11" s="1286">
        <v>138.18</v>
      </c>
      <c r="C11" s="1286">
        <v>22.75</v>
      </c>
      <c r="D11" s="1249">
        <v>1.579027735361892</v>
      </c>
      <c r="E11" s="1286">
        <v>580.3</v>
      </c>
      <c r="F11" s="1286">
        <v>134.21</v>
      </c>
      <c r="G11" s="1249">
        <v>2.2135212652085787</v>
      </c>
      <c r="H11" s="1250">
        <v>3993.16</v>
      </c>
      <c r="I11" s="1250">
        <v>1161.16</v>
      </c>
      <c r="J11" s="1251">
        <v>2.517766673569153</v>
      </c>
    </row>
    <row r="12" spans="1:10" ht="12.75">
      <c r="A12" s="1285" t="s">
        <v>1127</v>
      </c>
      <c r="B12" s="1287">
        <v>1.82</v>
      </c>
      <c r="C12" s="1286">
        <v>14.31</v>
      </c>
      <c r="D12" s="1249">
        <v>0.993225797495766</v>
      </c>
      <c r="E12" s="1287">
        <v>1.41</v>
      </c>
      <c r="F12" s="1286">
        <v>9.48</v>
      </c>
      <c r="G12" s="1249">
        <v>0.15635333875402224</v>
      </c>
      <c r="H12" s="1250">
        <v>57.07</v>
      </c>
      <c r="I12" s="1250">
        <v>116.76</v>
      </c>
      <c r="J12" s="1251">
        <v>0.25317306556024516</v>
      </c>
    </row>
    <row r="13" spans="1:10" ht="12.75">
      <c r="A13" s="1285" t="s">
        <v>1128</v>
      </c>
      <c r="B13" s="1286">
        <v>24.42</v>
      </c>
      <c r="C13" s="1286">
        <v>4.64</v>
      </c>
      <c r="D13" s="1249">
        <v>0.3220522502012826</v>
      </c>
      <c r="E13" s="1286">
        <v>225.37</v>
      </c>
      <c r="F13" s="1286">
        <v>60</v>
      </c>
      <c r="G13" s="1249">
        <v>0.9895780933798874</v>
      </c>
      <c r="H13" s="1250">
        <v>1415.41</v>
      </c>
      <c r="I13" s="1250">
        <v>756.32</v>
      </c>
      <c r="J13" s="1251">
        <v>1.6399439272398477</v>
      </c>
    </row>
    <row r="14" spans="1:10" ht="12.75">
      <c r="A14" s="1285" t="s">
        <v>1129</v>
      </c>
      <c r="B14" s="1286">
        <v>0.55</v>
      </c>
      <c r="C14" s="1286">
        <v>0.99</v>
      </c>
      <c r="D14" s="1249">
        <v>0.06871373441794608</v>
      </c>
      <c r="E14" s="1286">
        <v>3</v>
      </c>
      <c r="F14" s="1286">
        <v>5.4</v>
      </c>
      <c r="G14" s="1249">
        <v>0.08906202840418989</v>
      </c>
      <c r="H14" s="1250">
        <v>1.46</v>
      </c>
      <c r="I14" s="1250">
        <v>1.54</v>
      </c>
      <c r="J14" s="1251">
        <v>0.0033392130949193004</v>
      </c>
    </row>
    <row r="15" spans="1:10" ht="12.75">
      <c r="A15" s="1285" t="s">
        <v>1152</v>
      </c>
      <c r="B15" s="1286">
        <v>106.22</v>
      </c>
      <c r="C15" s="1286">
        <v>99.93</v>
      </c>
      <c r="D15" s="1249">
        <v>6.935922707459952</v>
      </c>
      <c r="E15" s="1286">
        <v>2259.43</v>
      </c>
      <c r="F15" s="1286">
        <v>1047.71</v>
      </c>
      <c r="G15" s="1249">
        <v>17.279847736917368</v>
      </c>
      <c r="H15" s="1250">
        <v>8030.64</v>
      </c>
      <c r="I15" s="1250">
        <v>5232.1</v>
      </c>
      <c r="J15" s="1251">
        <v>11.344868073978748</v>
      </c>
    </row>
    <row r="16" spans="1:10" ht="12.75">
      <c r="A16" s="1285" t="s">
        <v>1131</v>
      </c>
      <c r="B16" s="1286">
        <v>59.99</v>
      </c>
      <c r="C16" s="1286">
        <v>39</v>
      </c>
      <c r="D16" s="1249">
        <v>2.706904689191815</v>
      </c>
      <c r="E16" s="1286">
        <v>113.26</v>
      </c>
      <c r="F16" s="1286">
        <v>76.55</v>
      </c>
      <c r="G16" s="1249">
        <v>1.2625367174705064</v>
      </c>
      <c r="H16" s="1250">
        <v>487.08</v>
      </c>
      <c r="I16" s="1250">
        <v>304.84</v>
      </c>
      <c r="J16" s="1251">
        <v>0.660990727178701</v>
      </c>
    </row>
    <row r="17" spans="1:10" ht="12.75">
      <c r="A17" s="1285" t="s">
        <v>1153</v>
      </c>
      <c r="B17" s="1286">
        <v>1186.26</v>
      </c>
      <c r="C17" s="1286">
        <v>15.28</v>
      </c>
      <c r="D17" s="1249">
        <v>1.0605513756628444</v>
      </c>
      <c r="E17" s="1286">
        <v>2249.49</v>
      </c>
      <c r="F17" s="1286">
        <v>26.8</v>
      </c>
      <c r="G17" s="1249">
        <v>0.44201154837634976</v>
      </c>
      <c r="H17" s="1250">
        <v>17937.86</v>
      </c>
      <c r="I17" s="1250">
        <v>271.67</v>
      </c>
      <c r="J17" s="1251">
        <v>0.5890675464264458</v>
      </c>
    </row>
    <row r="18" spans="1:10" ht="12.75">
      <c r="A18" s="1285" t="s">
        <v>1154</v>
      </c>
      <c r="B18" s="1286">
        <v>2.82</v>
      </c>
      <c r="C18" s="1286">
        <v>2.19</v>
      </c>
      <c r="D18" s="1249">
        <v>0.15200310947000192</v>
      </c>
      <c r="E18" s="1286">
        <v>0</v>
      </c>
      <c r="F18" s="1286">
        <v>0</v>
      </c>
      <c r="G18" s="1249">
        <v>0</v>
      </c>
      <c r="H18" s="1250">
        <v>15.26</v>
      </c>
      <c r="I18" s="1250">
        <v>13.99</v>
      </c>
      <c r="J18" s="1251">
        <v>0.03033479947916949</v>
      </c>
    </row>
    <row r="19" spans="1:10" ht="12.75">
      <c r="A19" s="1288" t="s">
        <v>1155</v>
      </c>
      <c r="B19" s="1289">
        <v>708.45</v>
      </c>
      <c r="C19" s="1289">
        <v>96.14</v>
      </c>
      <c r="D19" s="1249">
        <v>6.672867097920541</v>
      </c>
      <c r="E19" s="1289">
        <v>102.55</v>
      </c>
      <c r="F19" s="1289">
        <v>67.18</v>
      </c>
      <c r="G19" s="1249">
        <v>1.1079976052210143</v>
      </c>
      <c r="H19" s="1290">
        <v>16687.04</v>
      </c>
      <c r="I19" s="1290">
        <v>5044.33</v>
      </c>
      <c r="J19" s="1251">
        <v>10.937722591619659</v>
      </c>
    </row>
    <row r="20" spans="1:10" ht="13.5" thickBot="1">
      <c r="A20" s="1291" t="s">
        <v>1156</v>
      </c>
      <c r="B20" s="1292">
        <v>5707.139999999999</v>
      </c>
      <c r="C20" s="1292">
        <v>1440.7600000000002</v>
      </c>
      <c r="D20" s="1292">
        <v>100</v>
      </c>
      <c r="E20" s="1292">
        <v>15406.98</v>
      </c>
      <c r="F20" s="1292">
        <v>6063.19</v>
      </c>
      <c r="G20" s="1292">
        <v>100</v>
      </c>
      <c r="H20" s="1260">
        <v>109733.89000000001</v>
      </c>
      <c r="I20" s="1260">
        <v>46118.65</v>
      </c>
      <c r="J20" s="1293">
        <v>100</v>
      </c>
    </row>
    <row r="21" spans="1:10" ht="7.5" customHeight="1" thickTop="1">
      <c r="A21" s="1269"/>
      <c r="B21" s="1294"/>
      <c r="C21" s="1294"/>
      <c r="D21" s="1294"/>
      <c r="E21" s="1294"/>
      <c r="F21" s="1294"/>
      <c r="G21" s="1294"/>
      <c r="H21" s="1295"/>
      <c r="I21" s="1295"/>
      <c r="J21" s="1294"/>
    </row>
    <row r="22" spans="1:10" ht="12.75">
      <c r="A22" s="1186" t="s">
        <v>1063</v>
      </c>
      <c r="B22" s="1242"/>
      <c r="C22" s="1242"/>
      <c r="D22" s="1242"/>
      <c r="E22" s="1242"/>
      <c r="F22" s="1242"/>
      <c r="G22" s="1242"/>
      <c r="H22" s="1242"/>
      <c r="I22" s="1242"/>
      <c r="J22" s="1242"/>
    </row>
    <row r="23" spans="1:10" ht="12.75">
      <c r="A23" s="1186"/>
      <c r="B23" s="1264"/>
      <c r="C23" s="1264"/>
      <c r="D23" s="1264"/>
      <c r="E23" s="1264"/>
      <c r="F23" s="1264"/>
      <c r="G23" s="1264"/>
      <c r="H23" s="1242"/>
      <c r="I23" s="1242"/>
      <c r="J23" s="1242"/>
    </row>
    <row r="24" spans="1:10" ht="12.75">
      <c r="A24" s="1186"/>
      <c r="B24" s="723"/>
      <c r="C24" s="723"/>
      <c r="D24" s="1264"/>
      <c r="E24" s="1264"/>
      <c r="F24" s="1281"/>
      <c r="G24" s="1281"/>
      <c r="H24" s="1242"/>
      <c r="I24" s="11"/>
      <c r="J24" s="11"/>
    </row>
    <row r="25" spans="1:10" ht="12.75">
      <c r="A25" s="1186"/>
      <c r="B25" s="723"/>
      <c r="C25" s="1082"/>
      <c r="D25" s="1264"/>
      <c r="E25" s="1264"/>
      <c r="F25" s="1281"/>
      <c r="G25" s="1281"/>
      <c r="H25" s="1242"/>
      <c r="I25" s="11"/>
      <c r="J25" s="11"/>
    </row>
  </sheetData>
  <sheetProtection/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/>
  <pageMargins left="0.7" right="0.7" top="0.75" bottom="0.75" header="0.3" footer="0.3"/>
  <pageSetup fitToHeight="1" fitToWidth="1" horizontalDpi="600" verticalDpi="600" orientation="portrait" scale="7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6"/>
  <sheetViews>
    <sheetView zoomScalePageLayoutView="0" workbookViewId="0" topLeftCell="B1">
      <selection activeCell="I37" sqref="I37"/>
    </sheetView>
  </sheetViews>
  <sheetFormatPr defaultColWidth="9.140625" defaultRowHeight="12.75"/>
  <cols>
    <col min="1" max="1" width="0.5625" style="0" hidden="1" customWidth="1"/>
    <col min="2" max="2" width="21.00390625" style="0" customWidth="1"/>
    <col min="3" max="4" width="7.421875" style="0" bestFit="1" customWidth="1"/>
    <col min="6" max="6" width="8.140625" style="0" customWidth="1"/>
    <col min="7" max="7" width="6.57421875" style="0" bestFit="1" customWidth="1"/>
    <col min="8" max="8" width="9.28125" style="0" customWidth="1"/>
    <col min="9" max="9" width="7.421875" style="0" customWidth="1"/>
    <col min="10" max="10" width="6.57421875" style="0" bestFit="1" customWidth="1"/>
    <col min="11" max="11" width="9.28125" style="0" customWidth="1"/>
    <col min="12" max="12" width="9.7109375" style="0" hidden="1" customWidth="1"/>
    <col min="13" max="13" width="11.00390625" style="0" hidden="1" customWidth="1"/>
  </cols>
  <sheetData>
    <row r="1" spans="2:13" ht="15" customHeight="1">
      <c r="B1" s="1894" t="s">
        <v>1157</v>
      </c>
      <c r="C1" s="1894"/>
      <c r="D1" s="1894"/>
      <c r="E1" s="1894"/>
      <c r="F1" s="1894"/>
      <c r="G1" s="1894"/>
      <c r="H1" s="1894"/>
      <c r="I1" s="1894"/>
      <c r="J1" s="1894"/>
      <c r="K1" s="1894"/>
      <c r="L1" s="1894"/>
      <c r="M1" s="1894"/>
    </row>
    <row r="2" spans="2:13" ht="15" customHeight="1">
      <c r="B2" s="1950" t="s">
        <v>1158</v>
      </c>
      <c r="C2" s="1950"/>
      <c r="D2" s="1950"/>
      <c r="E2" s="1950"/>
      <c r="F2" s="1950"/>
      <c r="G2" s="1950"/>
      <c r="H2" s="1950"/>
      <c r="I2" s="1950"/>
      <c r="J2" s="1950"/>
      <c r="K2" s="1950"/>
      <c r="L2" s="1950"/>
      <c r="M2" s="1950"/>
    </row>
    <row r="3" spans="2:13" ht="12.75">
      <c r="B3" s="1951" t="s">
        <v>1159</v>
      </c>
      <c r="C3" s="1951"/>
      <c r="D3" s="1951"/>
      <c r="E3" s="1951"/>
      <c r="F3" s="1951"/>
      <c r="G3" s="1951"/>
      <c r="H3" s="1951"/>
      <c r="I3" s="1951"/>
      <c r="J3" s="1951"/>
      <c r="K3" s="1951"/>
      <c r="L3" s="1951"/>
      <c r="M3" s="1951"/>
    </row>
    <row r="4" spans="2:13" ht="16.5" customHeight="1" thickBot="1">
      <c r="B4" s="1894"/>
      <c r="C4" s="1894"/>
      <c r="D4" s="1894"/>
      <c r="E4" s="1894"/>
      <c r="F4" s="1894"/>
      <c r="G4" s="1894"/>
      <c r="H4" s="1894"/>
      <c r="I4" s="1894"/>
      <c r="J4" s="1894"/>
      <c r="K4" s="1894"/>
      <c r="L4" s="1894"/>
      <c r="M4" s="1894"/>
    </row>
    <row r="5" spans="2:13" ht="12.75" customHeight="1" thickTop="1">
      <c r="B5" s="1296"/>
      <c r="C5" s="1952" t="s">
        <v>63</v>
      </c>
      <c r="D5" s="1953"/>
      <c r="E5" s="1954"/>
      <c r="F5" s="1952" t="s">
        <v>64</v>
      </c>
      <c r="G5" s="1953"/>
      <c r="H5" s="1954"/>
      <c r="I5" s="1952" t="s">
        <v>65</v>
      </c>
      <c r="J5" s="1953"/>
      <c r="K5" s="1955"/>
      <c r="L5" s="1953" t="s">
        <v>1160</v>
      </c>
      <c r="M5" s="1955"/>
    </row>
    <row r="6" spans="2:13" ht="31.5">
      <c r="B6" s="1297"/>
      <c r="C6" s="1298" t="s">
        <v>1148</v>
      </c>
      <c r="D6" s="1299" t="s">
        <v>1161</v>
      </c>
      <c r="E6" s="1299" t="s">
        <v>1150</v>
      </c>
      <c r="F6" s="1299" t="s">
        <v>1148</v>
      </c>
      <c r="G6" s="1299" t="s">
        <v>1161</v>
      </c>
      <c r="H6" s="1299" t="s">
        <v>1150</v>
      </c>
      <c r="I6" s="1299" t="s">
        <v>1148</v>
      </c>
      <c r="J6" s="1299" t="s">
        <v>1161</v>
      </c>
      <c r="K6" s="1300" t="s">
        <v>1150</v>
      </c>
      <c r="L6" s="1301" t="s">
        <v>896</v>
      </c>
      <c r="M6" s="1302" t="s">
        <v>1162</v>
      </c>
    </row>
    <row r="7" spans="2:13" ht="12.75">
      <c r="B7" s="1303" t="s">
        <v>1163</v>
      </c>
      <c r="C7" s="1304"/>
      <c r="D7" s="1304"/>
      <c r="E7" s="1304"/>
      <c r="F7" s="1304"/>
      <c r="G7" s="1304"/>
      <c r="H7" s="1304"/>
      <c r="I7" s="1304"/>
      <c r="J7" s="1304"/>
      <c r="K7" s="1305"/>
      <c r="L7" s="1306"/>
      <c r="M7" s="1305"/>
    </row>
    <row r="8" spans="2:13" ht="12.75">
      <c r="B8" s="1307" t="s">
        <v>1164</v>
      </c>
      <c r="C8" s="1308">
        <v>5005.82</v>
      </c>
      <c r="D8" s="1308">
        <v>860.5899999999999</v>
      </c>
      <c r="E8" s="1309">
        <v>20.196385494949784</v>
      </c>
      <c r="F8" s="1308">
        <v>75105.31</v>
      </c>
      <c r="G8" s="1308">
        <v>8500.52</v>
      </c>
      <c r="H8" s="1310">
        <v>68.2995967356397</v>
      </c>
      <c r="I8" s="1310">
        <v>26290.173000000003</v>
      </c>
      <c r="J8" s="1310">
        <v>2629.0143000000003</v>
      </c>
      <c r="K8" s="1311">
        <v>18.329125198698943</v>
      </c>
      <c r="L8" s="1312" t="e">
        <v>#DIV/0!</v>
      </c>
      <c r="M8" s="1313">
        <v>-86.9036050626837</v>
      </c>
    </row>
    <row r="9" spans="2:13" ht="12.75">
      <c r="B9" s="1307" t="s">
        <v>1165</v>
      </c>
      <c r="C9" s="1308">
        <v>17780.86</v>
      </c>
      <c r="D9" s="1308">
        <v>1778.089</v>
      </c>
      <c r="E9" s="1309">
        <v>41.72831532823966</v>
      </c>
      <c r="F9" s="1308">
        <v>16757.86</v>
      </c>
      <c r="G9" s="1308">
        <v>1675.8</v>
      </c>
      <c r="H9" s="1310">
        <v>13.464642658282667</v>
      </c>
      <c r="I9" s="1310">
        <v>15196.492000000002</v>
      </c>
      <c r="J9" s="1310">
        <v>1519.6432</v>
      </c>
      <c r="K9" s="1311">
        <v>10.594742854822622</v>
      </c>
      <c r="L9" s="1312">
        <v>-29.208271019508985</v>
      </c>
      <c r="M9" s="1313">
        <v>-8.411146842062124</v>
      </c>
    </row>
    <row r="10" spans="2:13" ht="12.75">
      <c r="B10" s="1307" t="s">
        <v>1166</v>
      </c>
      <c r="C10" s="1308">
        <v>1139.6399999999999</v>
      </c>
      <c r="D10" s="1308">
        <v>113.96</v>
      </c>
      <c r="E10" s="1309">
        <v>2.674421142477228</v>
      </c>
      <c r="F10" s="1308">
        <v>7884.820000000001</v>
      </c>
      <c r="G10" s="1308">
        <v>788.48</v>
      </c>
      <c r="H10" s="1310">
        <v>6.335243730279698</v>
      </c>
      <c r="I10" s="1310">
        <v>13604.923999999999</v>
      </c>
      <c r="J10" s="1310">
        <v>1360.5194000000001</v>
      </c>
      <c r="K10" s="1311">
        <v>9.485353661963256</v>
      </c>
      <c r="L10" s="1312">
        <v>462.93094681175637</v>
      </c>
      <c r="M10" s="1314">
        <v>67.03159720340363</v>
      </c>
    </row>
    <row r="11" spans="2:13" ht="12.75">
      <c r="B11" s="1307" t="s">
        <v>1167</v>
      </c>
      <c r="C11" s="1308">
        <v>5630.68</v>
      </c>
      <c r="D11" s="1308">
        <v>563.07</v>
      </c>
      <c r="E11" s="1309">
        <v>13.214165608061187</v>
      </c>
      <c r="F11" s="1308">
        <v>3750.68</v>
      </c>
      <c r="G11" s="1308">
        <v>375.07</v>
      </c>
      <c r="H11" s="1310">
        <v>3.013595609167013</v>
      </c>
      <c r="I11" s="1310">
        <v>1105.9540000000002</v>
      </c>
      <c r="J11" s="1310">
        <v>110.5954</v>
      </c>
      <c r="K11" s="1311">
        <v>0.7710558793842197</v>
      </c>
      <c r="L11" s="1312">
        <v>0.7315458457464388</v>
      </c>
      <c r="M11" s="1314">
        <v>-100</v>
      </c>
    </row>
    <row r="12" spans="2:14" ht="12.75">
      <c r="B12" s="1307" t="s">
        <v>1168</v>
      </c>
      <c r="C12" s="1308">
        <v>0</v>
      </c>
      <c r="D12" s="1308">
        <v>0</v>
      </c>
      <c r="E12" s="1309">
        <v>0</v>
      </c>
      <c r="F12" s="1308">
        <v>0</v>
      </c>
      <c r="G12" s="1308">
        <v>0</v>
      </c>
      <c r="H12" s="1310">
        <v>0</v>
      </c>
      <c r="I12" s="1310">
        <v>540</v>
      </c>
      <c r="J12" s="1310">
        <v>54</v>
      </c>
      <c r="K12" s="1315">
        <v>0.37648055422511123</v>
      </c>
      <c r="L12" s="1316" t="e">
        <v>#DIV/0!</v>
      </c>
      <c r="M12" s="1314" t="e">
        <v>#DIV/0!</v>
      </c>
      <c r="N12" s="1317"/>
    </row>
    <row r="13" spans="2:13" ht="12.75">
      <c r="B13" s="1307" t="s">
        <v>1169</v>
      </c>
      <c r="C13" s="1308">
        <v>3581.86</v>
      </c>
      <c r="D13" s="1308">
        <v>35.82</v>
      </c>
      <c r="E13" s="1309">
        <v>0.840626231340245</v>
      </c>
      <c r="F13" s="1308">
        <v>0</v>
      </c>
      <c r="G13" s="1308">
        <v>0</v>
      </c>
      <c r="H13" s="1310">
        <v>0</v>
      </c>
      <c r="I13" s="1310">
        <v>0</v>
      </c>
      <c r="J13" s="1310">
        <v>0</v>
      </c>
      <c r="K13" s="1315">
        <v>0</v>
      </c>
      <c r="L13" s="1316" t="e">
        <v>#DIV/0!</v>
      </c>
      <c r="M13" s="1314" t="e">
        <v>#DIV/0!</v>
      </c>
    </row>
    <row r="14" spans="2:13" ht="12.75">
      <c r="B14" s="1307" t="s">
        <v>1170</v>
      </c>
      <c r="C14" s="1308">
        <v>0</v>
      </c>
      <c r="D14" s="1308">
        <v>0</v>
      </c>
      <c r="E14" s="1309">
        <v>0</v>
      </c>
      <c r="F14" s="1308">
        <v>53.74</v>
      </c>
      <c r="G14" s="1308">
        <v>5.37</v>
      </c>
      <c r="H14" s="1310">
        <v>0.043146635084722475</v>
      </c>
      <c r="I14" s="1310">
        <v>695.98</v>
      </c>
      <c r="J14" s="1310">
        <v>69.598</v>
      </c>
      <c r="K14" s="1315">
        <v>0.4852276594992462</v>
      </c>
      <c r="L14" s="1316" t="e">
        <v>#DIV/0!</v>
      </c>
      <c r="M14" s="1314">
        <v>-100</v>
      </c>
    </row>
    <row r="15" spans="2:13" ht="12.75">
      <c r="B15" s="1307" t="s">
        <v>1171</v>
      </c>
      <c r="C15" s="1308">
        <v>4037.92</v>
      </c>
      <c r="D15" s="1308">
        <v>403.79</v>
      </c>
      <c r="E15" s="1309">
        <v>9.4761715788073</v>
      </c>
      <c r="F15" s="1308">
        <v>11005.86</v>
      </c>
      <c r="G15" s="1308">
        <v>1100.59</v>
      </c>
      <c r="H15" s="1310">
        <v>8.842971156032533</v>
      </c>
      <c r="I15" s="1310">
        <v>0</v>
      </c>
      <c r="J15" s="1310">
        <v>0</v>
      </c>
      <c r="K15" s="1315">
        <v>0</v>
      </c>
      <c r="L15" s="1316" t="e">
        <v>#DIV/0!</v>
      </c>
      <c r="M15" s="1314" t="e">
        <v>#DIV/0!</v>
      </c>
    </row>
    <row r="16" spans="2:13" ht="12.75">
      <c r="B16" s="1307" t="s">
        <v>1172</v>
      </c>
      <c r="C16" s="1308">
        <v>50057.87</v>
      </c>
      <c r="D16" s="1308">
        <v>505.79</v>
      </c>
      <c r="E16" s="1309">
        <v>11.869914616124582</v>
      </c>
      <c r="F16" s="1308">
        <v>0</v>
      </c>
      <c r="G16" s="1308">
        <v>0</v>
      </c>
      <c r="H16" s="1310">
        <v>0</v>
      </c>
      <c r="I16" s="1310">
        <v>185000</v>
      </c>
      <c r="J16" s="1310">
        <v>8600</v>
      </c>
      <c r="K16" s="1311">
        <v>59.958014191406605</v>
      </c>
      <c r="L16" s="1312">
        <v>-100</v>
      </c>
      <c r="M16" s="1314" t="e">
        <v>#DIV/0!</v>
      </c>
    </row>
    <row r="17" spans="2:13" ht="12.75">
      <c r="B17" s="1318" t="s">
        <v>718</v>
      </c>
      <c r="C17" s="1319">
        <v>87234.65</v>
      </c>
      <c r="D17" s="1319">
        <v>4261.109</v>
      </c>
      <c r="E17" s="1319">
        <v>100</v>
      </c>
      <c r="F17" s="1319">
        <v>114558.27</v>
      </c>
      <c r="G17" s="1319">
        <v>12445.93</v>
      </c>
      <c r="H17" s="1320">
        <v>100</v>
      </c>
      <c r="I17" s="1319">
        <v>242433.52300000002</v>
      </c>
      <c r="J17" s="1319">
        <v>14343.3703</v>
      </c>
      <c r="K17" s="1321">
        <v>100</v>
      </c>
      <c r="L17" s="1322">
        <v>340.9826255506968</v>
      </c>
      <c r="M17" s="1323">
        <v>-55.30041764588635</v>
      </c>
    </row>
    <row r="18" spans="2:13" ht="12.75">
      <c r="B18" s="1324" t="s">
        <v>1173</v>
      </c>
      <c r="C18" s="1325"/>
      <c r="D18" s="1325"/>
      <c r="E18" s="1325"/>
      <c r="F18" s="1325"/>
      <c r="G18" s="1325"/>
      <c r="H18" s="1325"/>
      <c r="I18" s="1325"/>
      <c r="J18" s="1325"/>
      <c r="K18" s="1326"/>
      <c r="L18" s="1327"/>
      <c r="M18" s="1326"/>
    </row>
    <row r="19" spans="2:13" ht="12.75" customHeight="1">
      <c r="B19" s="1307" t="s">
        <v>1174</v>
      </c>
      <c r="C19" s="1308">
        <v>73153.82</v>
      </c>
      <c r="D19" s="1308">
        <v>3175.38</v>
      </c>
      <c r="E19" s="1328">
        <v>74.52021180451335</v>
      </c>
      <c r="F19" s="1308">
        <v>50596</v>
      </c>
      <c r="G19" s="1308">
        <v>5059.6</v>
      </c>
      <c r="H19" s="1310">
        <v>40.65267975368634</v>
      </c>
      <c r="I19" s="1310">
        <v>190150</v>
      </c>
      <c r="J19" s="1310">
        <v>9115</v>
      </c>
      <c r="K19" s="1311">
        <v>63.548567485960724</v>
      </c>
      <c r="L19" s="1312">
        <v>147.25245901639346</v>
      </c>
      <c r="M19" s="1314">
        <v>-62.34021110698563</v>
      </c>
    </row>
    <row r="20" spans="2:13" ht="12.75">
      <c r="B20" s="1307" t="s">
        <v>1175</v>
      </c>
      <c r="C20" s="1308">
        <v>2254.74</v>
      </c>
      <c r="D20" s="1308">
        <v>225.47</v>
      </c>
      <c r="E20" s="1328">
        <v>5.291357933716161</v>
      </c>
      <c r="F20" s="1308">
        <v>41973.69</v>
      </c>
      <c r="G20" s="1308">
        <v>4197.37</v>
      </c>
      <c r="H20" s="1310">
        <v>33.72486726573848</v>
      </c>
      <c r="I20" s="1310">
        <v>8674.199</v>
      </c>
      <c r="J20" s="1310">
        <v>867.4228999999999</v>
      </c>
      <c r="K20" s="1311">
        <v>6.047557070709574</v>
      </c>
      <c r="L20" s="1312">
        <v>1670.9876834505212</v>
      </c>
      <c r="M20" s="1313">
        <v>-87.59119614165046</v>
      </c>
    </row>
    <row r="21" spans="2:13" ht="12.75">
      <c r="B21" s="1307" t="s">
        <v>1176</v>
      </c>
      <c r="C21" s="1308">
        <v>11826.18</v>
      </c>
      <c r="D21" s="1308">
        <v>860.249</v>
      </c>
      <c r="E21" s="1328">
        <v>20.188430261770495</v>
      </c>
      <c r="F21" s="1308">
        <v>20888.61</v>
      </c>
      <c r="G21" s="1308">
        <v>2088.85</v>
      </c>
      <c r="H21" s="1310">
        <v>16.783411752606472</v>
      </c>
      <c r="I21" s="1310">
        <v>43609.334</v>
      </c>
      <c r="J21" s="1310">
        <v>4360.937400000001</v>
      </c>
      <c r="K21" s="1311">
        <v>30.403875443329696</v>
      </c>
      <c r="L21" s="1312">
        <v>402.8031773890665</v>
      </c>
      <c r="M21" s="1314">
        <v>78.2937394308245</v>
      </c>
    </row>
    <row r="22" spans="2:13" ht="12.75">
      <c r="B22" s="1307" t="s">
        <v>1177</v>
      </c>
      <c r="C22" s="1308">
        <v>0</v>
      </c>
      <c r="D22" s="1308">
        <v>0</v>
      </c>
      <c r="E22" s="1328">
        <v>0</v>
      </c>
      <c r="F22" s="1308">
        <v>0</v>
      </c>
      <c r="G22" s="1308">
        <v>0</v>
      </c>
      <c r="H22" s="1310">
        <v>0</v>
      </c>
      <c r="I22" s="1310">
        <v>0</v>
      </c>
      <c r="J22" s="1310">
        <v>0</v>
      </c>
      <c r="K22" s="1311">
        <v>0</v>
      </c>
      <c r="L22" s="1312" t="e">
        <v>#DIV/0!</v>
      </c>
      <c r="M22" s="1314" t="e">
        <v>#DIV/0!</v>
      </c>
    </row>
    <row r="23" spans="2:13" ht="12.75">
      <c r="B23" s="1307" t="s">
        <v>1178</v>
      </c>
      <c r="C23" s="1308">
        <v>0</v>
      </c>
      <c r="D23" s="1308">
        <v>0</v>
      </c>
      <c r="E23" s="1328">
        <v>0</v>
      </c>
      <c r="F23" s="1308">
        <v>0</v>
      </c>
      <c r="G23" s="1308">
        <v>0</v>
      </c>
      <c r="H23" s="1310">
        <v>0</v>
      </c>
      <c r="I23" s="1310">
        <v>0</v>
      </c>
      <c r="J23" s="1310">
        <v>0</v>
      </c>
      <c r="K23" s="1315">
        <v>0</v>
      </c>
      <c r="L23" s="1316" t="e">
        <v>#DIV/0!</v>
      </c>
      <c r="M23" s="1313" t="e">
        <v>#DIV/0!</v>
      </c>
    </row>
    <row r="24" spans="2:13" ht="12.75">
      <c r="B24" s="1329" t="s">
        <v>1179</v>
      </c>
      <c r="C24" s="1308">
        <v>0</v>
      </c>
      <c r="D24" s="1308">
        <v>0</v>
      </c>
      <c r="E24" s="1328">
        <v>0</v>
      </c>
      <c r="F24" s="1308">
        <v>1100</v>
      </c>
      <c r="G24" s="1308">
        <v>1100</v>
      </c>
      <c r="H24" s="1310">
        <v>8.838237751809427</v>
      </c>
      <c r="I24" s="1310">
        <v>0</v>
      </c>
      <c r="J24" s="1310">
        <v>0</v>
      </c>
      <c r="K24" s="1315">
        <v>0</v>
      </c>
      <c r="L24" s="1316" t="e">
        <v>#DIV/0!</v>
      </c>
      <c r="M24" s="1314" t="e">
        <v>#DIV/0!</v>
      </c>
    </row>
    <row r="25" spans="2:13" ht="13.5" thickBot="1">
      <c r="B25" s="1330" t="s">
        <v>1180</v>
      </c>
      <c r="C25" s="1331">
        <v>87234.74000000002</v>
      </c>
      <c r="D25" s="1331">
        <v>4261.099</v>
      </c>
      <c r="E25" s="1332">
        <v>100</v>
      </c>
      <c r="F25" s="1331">
        <v>114558.3</v>
      </c>
      <c r="G25" s="1331">
        <v>12445.920000000002</v>
      </c>
      <c r="H25" s="1333">
        <v>100</v>
      </c>
      <c r="I25" s="1333">
        <v>242433.533</v>
      </c>
      <c r="J25" s="1333">
        <v>14343.3603</v>
      </c>
      <c r="K25" s="1334">
        <v>100</v>
      </c>
      <c r="L25" s="1335">
        <v>340.9821145224517</v>
      </c>
      <c r="M25" s="1336">
        <v>-55.30024996204795</v>
      </c>
    </row>
    <row r="26" spans="2:13" ht="13.5" thickTop="1">
      <c r="B26" s="1238" t="s">
        <v>1063</v>
      </c>
      <c r="C26" s="357"/>
      <c r="D26" s="357"/>
      <c r="L26">
        <v>-19.914816044391202</v>
      </c>
      <c r="M26">
        <v>51.51615646214441</v>
      </c>
    </row>
  </sheetData>
  <sheetProtection/>
  <mergeCells count="8">
    <mergeCell ref="B1:M1"/>
    <mergeCell ref="B2:M2"/>
    <mergeCell ref="B3:M3"/>
    <mergeCell ref="B4:M4"/>
    <mergeCell ref="C5:E5"/>
    <mergeCell ref="F5:H5"/>
    <mergeCell ref="I5:K5"/>
    <mergeCell ref="L5:M5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PageLayoutView="0" workbookViewId="0" topLeftCell="A10">
      <selection activeCell="P26" sqref="P26"/>
    </sheetView>
  </sheetViews>
  <sheetFormatPr defaultColWidth="9.140625" defaultRowHeight="12.75"/>
  <cols>
    <col min="1" max="1" width="29.140625" style="11" customWidth="1"/>
    <col min="2" max="4" width="9.140625" style="11" customWidth="1"/>
    <col min="5" max="5" width="9.00390625" style="11" customWidth="1"/>
    <col min="6" max="16384" width="9.140625" style="11" customWidth="1"/>
  </cols>
  <sheetData>
    <row r="1" spans="1:12" ht="12.75">
      <c r="A1" s="1956" t="s">
        <v>58</v>
      </c>
      <c r="B1" s="1956"/>
      <c r="C1" s="1956"/>
      <c r="D1" s="1956"/>
      <c r="E1" s="1956"/>
      <c r="F1" s="1956"/>
      <c r="G1" s="1956"/>
      <c r="H1" s="1956"/>
      <c r="I1" s="1956"/>
      <c r="J1" s="1956"/>
      <c r="K1" s="1956"/>
      <c r="L1" s="1956"/>
    </row>
    <row r="2" spans="1:12" ht="15.75">
      <c r="A2" s="1957" t="s">
        <v>33</v>
      </c>
      <c r="B2" s="1957"/>
      <c r="C2" s="1957"/>
      <c r="D2" s="1957"/>
      <c r="E2" s="1957"/>
      <c r="F2" s="1957"/>
      <c r="G2" s="1957"/>
      <c r="H2" s="1957"/>
      <c r="I2" s="1957"/>
      <c r="J2" s="1957"/>
      <c r="K2" s="1957"/>
      <c r="L2" s="1957"/>
    </row>
    <row r="3" spans="1:12" ht="12.75">
      <c r="A3" s="1956" t="s">
        <v>59</v>
      </c>
      <c r="B3" s="1956"/>
      <c r="C3" s="1956"/>
      <c r="D3" s="1956"/>
      <c r="E3" s="1956"/>
      <c r="F3" s="1956"/>
      <c r="G3" s="1956"/>
      <c r="H3" s="1956"/>
      <c r="I3" s="1956"/>
      <c r="J3" s="1956"/>
      <c r="K3" s="1956"/>
      <c r="L3" s="1956"/>
    </row>
    <row r="4" spans="1:12" ht="13.5" thickBot="1">
      <c r="A4" s="1956" t="s">
        <v>60</v>
      </c>
      <c r="B4" s="1956"/>
      <c r="C4" s="1956"/>
      <c r="D4" s="1956"/>
      <c r="E4" s="1956"/>
      <c r="F4" s="1956"/>
      <c r="G4" s="1956"/>
      <c r="H4" s="1956"/>
      <c r="I4" s="1956"/>
      <c r="J4" s="1956"/>
      <c r="K4" s="1956"/>
      <c r="L4" s="1956"/>
    </row>
    <row r="5" spans="1:12" ht="13.5" thickTop="1">
      <c r="A5" s="12" t="s">
        <v>61</v>
      </c>
      <c r="B5" s="13" t="s">
        <v>62</v>
      </c>
      <c r="C5" s="14" t="s">
        <v>63</v>
      </c>
      <c r="D5" s="1958" t="s">
        <v>64</v>
      </c>
      <c r="E5" s="1959"/>
      <c r="F5" s="1958" t="s">
        <v>65</v>
      </c>
      <c r="G5" s="1960"/>
      <c r="H5" s="1959"/>
      <c r="I5" s="1961" t="s">
        <v>66</v>
      </c>
      <c r="J5" s="1960"/>
      <c r="K5" s="1960"/>
      <c r="L5" s="1962"/>
    </row>
    <row r="6" spans="1:12" ht="24">
      <c r="A6" s="15"/>
      <c r="B6" s="16"/>
      <c r="C6" s="17" t="s">
        <v>67</v>
      </c>
      <c r="D6" s="17" t="s">
        <v>68</v>
      </c>
      <c r="E6" s="17" t="s">
        <v>67</v>
      </c>
      <c r="F6" s="17" t="s">
        <v>69</v>
      </c>
      <c r="G6" s="17" t="s">
        <v>68</v>
      </c>
      <c r="H6" s="17" t="s">
        <v>67</v>
      </c>
      <c r="I6" s="17" t="s">
        <v>70</v>
      </c>
      <c r="J6" s="17" t="s">
        <v>71</v>
      </c>
      <c r="K6" s="17" t="s">
        <v>72</v>
      </c>
      <c r="L6" s="18" t="s">
        <v>73</v>
      </c>
    </row>
    <row r="7" spans="1:12" ht="12.75">
      <c r="A7" s="19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  <c r="H7" s="20">
        <v>8</v>
      </c>
      <c r="I7" s="20">
        <v>9</v>
      </c>
      <c r="J7" s="20">
        <v>10</v>
      </c>
      <c r="K7" s="20">
        <v>11</v>
      </c>
      <c r="L7" s="21">
        <v>12</v>
      </c>
    </row>
    <row r="8" spans="1:12" ht="12.75">
      <c r="A8" s="19"/>
      <c r="B8" s="22"/>
      <c r="C8" s="22"/>
      <c r="D8" s="22"/>
      <c r="E8" s="22"/>
      <c r="F8" s="22"/>
      <c r="G8" s="22"/>
      <c r="H8" s="22"/>
      <c r="I8" s="22"/>
      <c r="J8" s="22"/>
      <c r="K8" s="22"/>
      <c r="L8" s="23"/>
    </row>
    <row r="9" spans="1:12" ht="12.75">
      <c r="A9" s="24" t="s">
        <v>74</v>
      </c>
      <c r="B9" s="25" t="s">
        <v>75</v>
      </c>
      <c r="C9" s="164" t="s">
        <v>76</v>
      </c>
      <c r="D9" s="164" t="s">
        <v>77</v>
      </c>
      <c r="E9" s="164" t="s">
        <v>78</v>
      </c>
      <c r="F9" s="164" t="s">
        <v>79</v>
      </c>
      <c r="G9" s="164" t="s">
        <v>80</v>
      </c>
      <c r="H9" s="164" t="s">
        <v>81</v>
      </c>
      <c r="I9" s="164" t="s">
        <v>82</v>
      </c>
      <c r="J9" s="164" t="s">
        <v>83</v>
      </c>
      <c r="K9" s="164" t="s">
        <v>84</v>
      </c>
      <c r="L9" s="165" t="s">
        <v>85</v>
      </c>
    </row>
    <row r="10" spans="1:12" ht="12.75">
      <c r="A10" s="26"/>
      <c r="B10" s="166"/>
      <c r="C10" s="167"/>
      <c r="D10" s="167"/>
      <c r="E10" s="167"/>
      <c r="F10" s="167"/>
      <c r="G10" s="167"/>
      <c r="H10" s="167"/>
      <c r="I10" s="167"/>
      <c r="J10" s="167"/>
      <c r="K10" s="167"/>
      <c r="L10" s="168"/>
    </row>
    <row r="11" spans="1:12" ht="12.75">
      <c r="A11" s="27" t="s">
        <v>86</v>
      </c>
      <c r="B11" s="25" t="s">
        <v>87</v>
      </c>
      <c r="C11" s="164" t="s">
        <v>88</v>
      </c>
      <c r="D11" s="164" t="s">
        <v>89</v>
      </c>
      <c r="E11" s="164" t="s">
        <v>90</v>
      </c>
      <c r="F11" s="164" t="s">
        <v>91</v>
      </c>
      <c r="G11" s="164" t="s">
        <v>92</v>
      </c>
      <c r="H11" s="164" t="s">
        <v>93</v>
      </c>
      <c r="I11" s="164" t="s">
        <v>94</v>
      </c>
      <c r="J11" s="164" t="s">
        <v>95</v>
      </c>
      <c r="K11" s="164" t="s">
        <v>96</v>
      </c>
      <c r="L11" s="165" t="s">
        <v>97</v>
      </c>
    </row>
    <row r="12" spans="1:12" ht="12.75">
      <c r="A12" s="28" t="s">
        <v>98</v>
      </c>
      <c r="B12" s="29" t="s">
        <v>99</v>
      </c>
      <c r="C12" s="169" t="s">
        <v>100</v>
      </c>
      <c r="D12" s="169" t="s">
        <v>101</v>
      </c>
      <c r="E12" s="169" t="s">
        <v>102</v>
      </c>
      <c r="F12" s="169" t="s">
        <v>103</v>
      </c>
      <c r="G12" s="169" t="s">
        <v>104</v>
      </c>
      <c r="H12" s="169" t="s">
        <v>105</v>
      </c>
      <c r="I12" s="169" t="s">
        <v>106</v>
      </c>
      <c r="J12" s="169" t="s">
        <v>107</v>
      </c>
      <c r="K12" s="169" t="s">
        <v>108</v>
      </c>
      <c r="L12" s="170" t="s">
        <v>109</v>
      </c>
    </row>
    <row r="13" spans="1:12" ht="12.75">
      <c r="A13" s="28" t="s">
        <v>110</v>
      </c>
      <c r="B13" s="29" t="s">
        <v>111</v>
      </c>
      <c r="C13" s="169" t="s">
        <v>112</v>
      </c>
      <c r="D13" s="169" t="s">
        <v>113</v>
      </c>
      <c r="E13" s="169" t="s">
        <v>114</v>
      </c>
      <c r="F13" s="169" t="s">
        <v>115</v>
      </c>
      <c r="G13" s="169" t="s">
        <v>115</v>
      </c>
      <c r="H13" s="169" t="s">
        <v>116</v>
      </c>
      <c r="I13" s="169" t="s">
        <v>117</v>
      </c>
      <c r="J13" s="169" t="s">
        <v>118</v>
      </c>
      <c r="K13" s="169" t="s">
        <v>119</v>
      </c>
      <c r="L13" s="170" t="s">
        <v>120</v>
      </c>
    </row>
    <row r="14" spans="1:12" ht="12.75">
      <c r="A14" s="28" t="s">
        <v>121</v>
      </c>
      <c r="B14" s="29" t="s">
        <v>122</v>
      </c>
      <c r="C14" s="169" t="s">
        <v>123</v>
      </c>
      <c r="D14" s="169" t="s">
        <v>124</v>
      </c>
      <c r="E14" s="169" t="s">
        <v>125</v>
      </c>
      <c r="F14" s="169" t="s">
        <v>126</v>
      </c>
      <c r="G14" s="169" t="s">
        <v>127</v>
      </c>
      <c r="H14" s="169" t="s">
        <v>128</v>
      </c>
      <c r="I14" s="169" t="s">
        <v>129</v>
      </c>
      <c r="J14" s="169" t="s">
        <v>130</v>
      </c>
      <c r="K14" s="169" t="s">
        <v>131</v>
      </c>
      <c r="L14" s="170" t="s">
        <v>132</v>
      </c>
    </row>
    <row r="15" spans="1:12" ht="12.75">
      <c r="A15" s="28" t="s">
        <v>133</v>
      </c>
      <c r="B15" s="29" t="s">
        <v>134</v>
      </c>
      <c r="C15" s="169" t="s">
        <v>114</v>
      </c>
      <c r="D15" s="169" t="s">
        <v>135</v>
      </c>
      <c r="E15" s="169" t="s">
        <v>136</v>
      </c>
      <c r="F15" s="169" t="s">
        <v>137</v>
      </c>
      <c r="G15" s="169" t="s">
        <v>138</v>
      </c>
      <c r="H15" s="169" t="s">
        <v>139</v>
      </c>
      <c r="I15" s="169" t="s">
        <v>140</v>
      </c>
      <c r="J15" s="169" t="s">
        <v>141</v>
      </c>
      <c r="K15" s="169" t="s">
        <v>142</v>
      </c>
      <c r="L15" s="170" t="s">
        <v>143</v>
      </c>
    </row>
    <row r="16" spans="1:12" ht="12.75">
      <c r="A16" s="28" t="s">
        <v>144</v>
      </c>
      <c r="B16" s="29" t="s">
        <v>145</v>
      </c>
      <c r="C16" s="169" t="s">
        <v>146</v>
      </c>
      <c r="D16" s="169" t="s">
        <v>147</v>
      </c>
      <c r="E16" s="169" t="s">
        <v>148</v>
      </c>
      <c r="F16" s="169" t="s">
        <v>149</v>
      </c>
      <c r="G16" s="169" t="s">
        <v>150</v>
      </c>
      <c r="H16" s="169" t="s">
        <v>151</v>
      </c>
      <c r="I16" s="169" t="s">
        <v>152</v>
      </c>
      <c r="J16" s="169" t="s">
        <v>153</v>
      </c>
      <c r="K16" s="169" t="s">
        <v>154</v>
      </c>
      <c r="L16" s="170" t="s">
        <v>155</v>
      </c>
    </row>
    <row r="17" spans="1:12" ht="12.75">
      <c r="A17" s="28" t="s">
        <v>156</v>
      </c>
      <c r="B17" s="29" t="s">
        <v>157</v>
      </c>
      <c r="C17" s="169" t="s">
        <v>158</v>
      </c>
      <c r="D17" s="169" t="s">
        <v>159</v>
      </c>
      <c r="E17" s="169" t="s">
        <v>160</v>
      </c>
      <c r="F17" s="169" t="s">
        <v>161</v>
      </c>
      <c r="G17" s="169" t="s">
        <v>162</v>
      </c>
      <c r="H17" s="169" t="s">
        <v>163</v>
      </c>
      <c r="I17" s="169" t="s">
        <v>164</v>
      </c>
      <c r="J17" s="169" t="s">
        <v>165</v>
      </c>
      <c r="K17" s="169" t="s">
        <v>166</v>
      </c>
      <c r="L17" s="170" t="s">
        <v>167</v>
      </c>
    </row>
    <row r="18" spans="1:12" ht="12.75">
      <c r="A18" s="28" t="s">
        <v>168</v>
      </c>
      <c r="B18" s="29" t="s">
        <v>169</v>
      </c>
      <c r="C18" s="169" t="s">
        <v>170</v>
      </c>
      <c r="D18" s="169" t="s">
        <v>171</v>
      </c>
      <c r="E18" s="169" t="s">
        <v>172</v>
      </c>
      <c r="F18" s="169" t="s">
        <v>173</v>
      </c>
      <c r="G18" s="169" t="s">
        <v>174</v>
      </c>
      <c r="H18" s="169" t="s">
        <v>175</v>
      </c>
      <c r="I18" s="169" t="s">
        <v>176</v>
      </c>
      <c r="J18" s="169" t="s">
        <v>177</v>
      </c>
      <c r="K18" s="169" t="s">
        <v>178</v>
      </c>
      <c r="L18" s="170" t="s">
        <v>179</v>
      </c>
    </row>
    <row r="19" spans="1:12" ht="12.75">
      <c r="A19" s="28" t="s">
        <v>180</v>
      </c>
      <c r="B19" s="29" t="s">
        <v>181</v>
      </c>
      <c r="C19" s="169" t="s">
        <v>182</v>
      </c>
      <c r="D19" s="169" t="s">
        <v>183</v>
      </c>
      <c r="E19" s="169" t="s">
        <v>184</v>
      </c>
      <c r="F19" s="169" t="s">
        <v>185</v>
      </c>
      <c r="G19" s="169" t="s">
        <v>186</v>
      </c>
      <c r="H19" s="169" t="s">
        <v>187</v>
      </c>
      <c r="I19" s="169" t="s">
        <v>188</v>
      </c>
      <c r="J19" s="169" t="s">
        <v>189</v>
      </c>
      <c r="K19" s="169" t="s">
        <v>190</v>
      </c>
      <c r="L19" s="170" t="s">
        <v>141</v>
      </c>
    </row>
    <row r="20" spans="1:12" ht="12.75">
      <c r="A20" s="28" t="s">
        <v>191</v>
      </c>
      <c r="B20" s="29" t="s">
        <v>192</v>
      </c>
      <c r="C20" s="169" t="s">
        <v>193</v>
      </c>
      <c r="D20" s="169" t="s">
        <v>194</v>
      </c>
      <c r="E20" s="169" t="s">
        <v>195</v>
      </c>
      <c r="F20" s="169" t="s">
        <v>196</v>
      </c>
      <c r="G20" s="169" t="s">
        <v>197</v>
      </c>
      <c r="H20" s="169" t="s">
        <v>198</v>
      </c>
      <c r="I20" s="169" t="s">
        <v>199</v>
      </c>
      <c r="J20" s="169" t="s">
        <v>153</v>
      </c>
      <c r="K20" s="169" t="s">
        <v>200</v>
      </c>
      <c r="L20" s="170" t="s">
        <v>201</v>
      </c>
    </row>
    <row r="21" spans="1:12" ht="12.75">
      <c r="A21" s="28" t="s">
        <v>202</v>
      </c>
      <c r="B21" s="29" t="s">
        <v>203</v>
      </c>
      <c r="C21" s="169" t="s">
        <v>204</v>
      </c>
      <c r="D21" s="169" t="s">
        <v>205</v>
      </c>
      <c r="E21" s="169" t="s">
        <v>206</v>
      </c>
      <c r="F21" s="169" t="s">
        <v>207</v>
      </c>
      <c r="G21" s="169" t="s">
        <v>208</v>
      </c>
      <c r="H21" s="169" t="s">
        <v>209</v>
      </c>
      <c r="I21" s="169" t="s">
        <v>143</v>
      </c>
      <c r="J21" s="169" t="s">
        <v>118</v>
      </c>
      <c r="K21" s="169" t="s">
        <v>210</v>
      </c>
      <c r="L21" s="170" t="s">
        <v>211</v>
      </c>
    </row>
    <row r="22" spans="1:12" ht="12.75">
      <c r="A22" s="28" t="s">
        <v>212</v>
      </c>
      <c r="B22" s="29" t="s">
        <v>213</v>
      </c>
      <c r="C22" s="169" t="s">
        <v>214</v>
      </c>
      <c r="D22" s="169" t="s">
        <v>215</v>
      </c>
      <c r="E22" s="169" t="s">
        <v>215</v>
      </c>
      <c r="F22" s="169" t="s">
        <v>216</v>
      </c>
      <c r="G22" s="169" t="s">
        <v>217</v>
      </c>
      <c r="H22" s="169" t="s">
        <v>217</v>
      </c>
      <c r="I22" s="169" t="s">
        <v>218</v>
      </c>
      <c r="J22" s="169" t="s">
        <v>219</v>
      </c>
      <c r="K22" s="169" t="s">
        <v>220</v>
      </c>
      <c r="L22" s="170" t="s">
        <v>219</v>
      </c>
    </row>
    <row r="23" spans="1:12" ht="12.75">
      <c r="A23" s="28" t="s">
        <v>221</v>
      </c>
      <c r="B23" s="29" t="s">
        <v>222</v>
      </c>
      <c r="C23" s="169" t="s">
        <v>223</v>
      </c>
      <c r="D23" s="169" t="s">
        <v>224</v>
      </c>
      <c r="E23" s="169" t="s">
        <v>224</v>
      </c>
      <c r="F23" s="169" t="s">
        <v>225</v>
      </c>
      <c r="G23" s="169" t="s">
        <v>226</v>
      </c>
      <c r="H23" s="169" t="s">
        <v>226</v>
      </c>
      <c r="I23" s="169" t="s">
        <v>227</v>
      </c>
      <c r="J23" s="169" t="s">
        <v>219</v>
      </c>
      <c r="K23" s="169" t="s">
        <v>228</v>
      </c>
      <c r="L23" s="170" t="s">
        <v>219</v>
      </c>
    </row>
    <row r="24" spans="1:12" ht="12.75">
      <c r="A24" s="28" t="s">
        <v>229</v>
      </c>
      <c r="B24" s="29" t="s">
        <v>230</v>
      </c>
      <c r="C24" s="169" t="s">
        <v>231</v>
      </c>
      <c r="D24" s="169" t="s">
        <v>232</v>
      </c>
      <c r="E24" s="169" t="s">
        <v>233</v>
      </c>
      <c r="F24" s="169" t="s">
        <v>234</v>
      </c>
      <c r="G24" s="169" t="s">
        <v>235</v>
      </c>
      <c r="H24" s="169" t="s">
        <v>236</v>
      </c>
      <c r="I24" s="169" t="s">
        <v>237</v>
      </c>
      <c r="J24" s="169" t="s">
        <v>219</v>
      </c>
      <c r="K24" s="169" t="s">
        <v>238</v>
      </c>
      <c r="L24" s="170" t="s">
        <v>239</v>
      </c>
    </row>
    <row r="25" spans="1:12" ht="12.75">
      <c r="A25" s="30"/>
      <c r="B25" s="166"/>
      <c r="C25" s="167"/>
      <c r="D25" s="167"/>
      <c r="E25" s="167"/>
      <c r="F25" s="167"/>
      <c r="G25" s="167"/>
      <c r="H25" s="167"/>
      <c r="I25" s="167"/>
      <c r="J25" s="167"/>
      <c r="K25" s="167"/>
      <c r="L25" s="168"/>
    </row>
    <row r="26" spans="1:12" ht="12.75">
      <c r="A26" s="27" t="s">
        <v>240</v>
      </c>
      <c r="B26" s="25" t="s">
        <v>241</v>
      </c>
      <c r="C26" s="164" t="s">
        <v>242</v>
      </c>
      <c r="D26" s="164" t="s">
        <v>243</v>
      </c>
      <c r="E26" s="164" t="s">
        <v>244</v>
      </c>
      <c r="F26" s="164" t="s">
        <v>245</v>
      </c>
      <c r="G26" s="164" t="s">
        <v>246</v>
      </c>
      <c r="H26" s="164" t="s">
        <v>247</v>
      </c>
      <c r="I26" s="164" t="s">
        <v>248</v>
      </c>
      <c r="J26" s="164" t="s">
        <v>118</v>
      </c>
      <c r="K26" s="164" t="s">
        <v>249</v>
      </c>
      <c r="L26" s="165" t="s">
        <v>118</v>
      </c>
    </row>
    <row r="27" spans="1:12" ht="12.75">
      <c r="A27" s="28" t="s">
        <v>250</v>
      </c>
      <c r="B27" s="29" t="s">
        <v>251</v>
      </c>
      <c r="C27" s="169" t="s">
        <v>252</v>
      </c>
      <c r="D27" s="169" t="s">
        <v>253</v>
      </c>
      <c r="E27" s="169" t="s">
        <v>253</v>
      </c>
      <c r="F27" s="169" t="s">
        <v>254</v>
      </c>
      <c r="G27" s="169" t="s">
        <v>255</v>
      </c>
      <c r="H27" s="169" t="s">
        <v>255</v>
      </c>
      <c r="I27" s="169" t="s">
        <v>256</v>
      </c>
      <c r="J27" s="169" t="s">
        <v>219</v>
      </c>
      <c r="K27" s="169" t="s">
        <v>257</v>
      </c>
      <c r="L27" s="170" t="s">
        <v>219</v>
      </c>
    </row>
    <row r="28" spans="1:12" ht="12.75">
      <c r="A28" s="28" t="s">
        <v>258</v>
      </c>
      <c r="B28" s="29" t="s">
        <v>259</v>
      </c>
      <c r="C28" s="169" t="s">
        <v>260</v>
      </c>
      <c r="D28" s="169" t="s">
        <v>261</v>
      </c>
      <c r="E28" s="169" t="s">
        <v>262</v>
      </c>
      <c r="F28" s="169" t="s">
        <v>263</v>
      </c>
      <c r="G28" s="169" t="s">
        <v>264</v>
      </c>
      <c r="H28" s="169" t="s">
        <v>265</v>
      </c>
      <c r="I28" s="169" t="s">
        <v>266</v>
      </c>
      <c r="J28" s="169" t="s">
        <v>118</v>
      </c>
      <c r="K28" s="169" t="s">
        <v>267</v>
      </c>
      <c r="L28" s="170" t="s">
        <v>268</v>
      </c>
    </row>
    <row r="29" spans="1:12" ht="12.75">
      <c r="A29" s="28" t="s">
        <v>1546</v>
      </c>
      <c r="B29" s="29" t="s">
        <v>269</v>
      </c>
      <c r="C29" s="169" t="s">
        <v>270</v>
      </c>
      <c r="D29" s="169" t="s">
        <v>271</v>
      </c>
      <c r="E29" s="169" t="s">
        <v>272</v>
      </c>
      <c r="F29" s="169" t="s">
        <v>273</v>
      </c>
      <c r="G29" s="169" t="s">
        <v>274</v>
      </c>
      <c r="H29" s="169" t="s">
        <v>275</v>
      </c>
      <c r="I29" s="169" t="s">
        <v>276</v>
      </c>
      <c r="J29" s="169" t="s">
        <v>107</v>
      </c>
      <c r="K29" s="169" t="s">
        <v>178</v>
      </c>
      <c r="L29" s="170" t="s">
        <v>118</v>
      </c>
    </row>
    <row r="30" spans="1:12" ht="12.75">
      <c r="A30" s="28" t="s">
        <v>277</v>
      </c>
      <c r="B30" s="29" t="s">
        <v>278</v>
      </c>
      <c r="C30" s="169" t="s">
        <v>279</v>
      </c>
      <c r="D30" s="169" t="s">
        <v>280</v>
      </c>
      <c r="E30" s="169" t="s">
        <v>280</v>
      </c>
      <c r="F30" s="169" t="s">
        <v>281</v>
      </c>
      <c r="G30" s="169" t="s">
        <v>282</v>
      </c>
      <c r="H30" s="169" t="s">
        <v>282</v>
      </c>
      <c r="I30" s="169" t="s">
        <v>96</v>
      </c>
      <c r="J30" s="169" t="s">
        <v>219</v>
      </c>
      <c r="K30" s="169" t="s">
        <v>283</v>
      </c>
      <c r="L30" s="170" t="s">
        <v>219</v>
      </c>
    </row>
    <row r="31" spans="1:12" ht="12.75">
      <c r="A31" s="28" t="s">
        <v>284</v>
      </c>
      <c r="B31" s="29" t="s">
        <v>285</v>
      </c>
      <c r="C31" s="169" t="s">
        <v>286</v>
      </c>
      <c r="D31" s="169" t="s">
        <v>287</v>
      </c>
      <c r="E31" s="169" t="s">
        <v>287</v>
      </c>
      <c r="F31" s="169" t="s">
        <v>288</v>
      </c>
      <c r="G31" s="169" t="s">
        <v>289</v>
      </c>
      <c r="H31" s="169" t="s">
        <v>290</v>
      </c>
      <c r="I31" s="169" t="s">
        <v>210</v>
      </c>
      <c r="J31" s="169" t="s">
        <v>219</v>
      </c>
      <c r="K31" s="169" t="s">
        <v>164</v>
      </c>
      <c r="L31" s="170" t="s">
        <v>291</v>
      </c>
    </row>
    <row r="32" spans="1:12" ht="12.75">
      <c r="A32" s="28" t="s">
        <v>292</v>
      </c>
      <c r="B32" s="29" t="s">
        <v>293</v>
      </c>
      <c r="C32" s="169" t="s">
        <v>294</v>
      </c>
      <c r="D32" s="169" t="s">
        <v>295</v>
      </c>
      <c r="E32" s="169" t="s">
        <v>295</v>
      </c>
      <c r="F32" s="169" t="s">
        <v>296</v>
      </c>
      <c r="G32" s="169" t="s">
        <v>297</v>
      </c>
      <c r="H32" s="169" t="s">
        <v>297</v>
      </c>
      <c r="I32" s="169" t="s">
        <v>118</v>
      </c>
      <c r="J32" s="169" t="s">
        <v>219</v>
      </c>
      <c r="K32" s="169" t="s">
        <v>298</v>
      </c>
      <c r="L32" s="170" t="s">
        <v>219</v>
      </c>
    </row>
    <row r="33" spans="1:12" ht="12.75">
      <c r="A33" s="28" t="s">
        <v>299</v>
      </c>
      <c r="B33" s="29" t="s">
        <v>300</v>
      </c>
      <c r="C33" s="169" t="s">
        <v>301</v>
      </c>
      <c r="D33" s="169" t="s">
        <v>302</v>
      </c>
      <c r="E33" s="169" t="s">
        <v>302</v>
      </c>
      <c r="F33" s="169" t="s">
        <v>303</v>
      </c>
      <c r="G33" s="169" t="s">
        <v>242</v>
      </c>
      <c r="H33" s="169" t="s">
        <v>304</v>
      </c>
      <c r="I33" s="169" t="s">
        <v>305</v>
      </c>
      <c r="J33" s="169" t="s">
        <v>219</v>
      </c>
      <c r="K33" s="169" t="s">
        <v>306</v>
      </c>
      <c r="L33" s="170" t="s">
        <v>155</v>
      </c>
    </row>
    <row r="34" spans="1:12" ht="12.75">
      <c r="A34" s="28" t="s">
        <v>307</v>
      </c>
      <c r="B34" s="29" t="s">
        <v>308</v>
      </c>
      <c r="C34" s="169" t="s">
        <v>309</v>
      </c>
      <c r="D34" s="169" t="s">
        <v>310</v>
      </c>
      <c r="E34" s="169" t="s">
        <v>310</v>
      </c>
      <c r="F34" s="169" t="s">
        <v>311</v>
      </c>
      <c r="G34" s="169" t="s">
        <v>311</v>
      </c>
      <c r="H34" s="169" t="s">
        <v>311</v>
      </c>
      <c r="I34" s="169" t="s">
        <v>312</v>
      </c>
      <c r="J34" s="169" t="s">
        <v>219</v>
      </c>
      <c r="K34" s="169" t="s">
        <v>313</v>
      </c>
      <c r="L34" s="170" t="s">
        <v>219</v>
      </c>
    </row>
    <row r="35" spans="1:12" ht="13.5" thickBot="1">
      <c r="A35" s="31" t="s">
        <v>314</v>
      </c>
      <c r="B35" s="32" t="s">
        <v>315</v>
      </c>
      <c r="C35" s="171" t="s">
        <v>316</v>
      </c>
      <c r="D35" s="171" t="s">
        <v>317</v>
      </c>
      <c r="E35" s="171" t="s">
        <v>318</v>
      </c>
      <c r="F35" s="171" t="s">
        <v>319</v>
      </c>
      <c r="G35" s="171" t="s">
        <v>320</v>
      </c>
      <c r="H35" s="171" t="s">
        <v>321</v>
      </c>
      <c r="I35" s="171" t="s">
        <v>322</v>
      </c>
      <c r="J35" s="171" t="s">
        <v>118</v>
      </c>
      <c r="K35" s="171" t="s">
        <v>323</v>
      </c>
      <c r="L35" s="172" t="s">
        <v>324</v>
      </c>
    </row>
    <row r="36" spans="1:12" ht="14.25" thickBot="1" thickTop="1">
      <c r="A36" s="1956" t="s">
        <v>325</v>
      </c>
      <c r="B36" s="1956"/>
      <c r="C36" s="1956"/>
      <c r="D36" s="1956"/>
      <c r="E36" s="1956"/>
      <c r="F36" s="1956"/>
      <c r="G36" s="1956"/>
      <c r="H36" s="1956"/>
      <c r="I36" s="1956"/>
      <c r="J36" s="1956"/>
      <c r="K36" s="1956"/>
      <c r="L36" s="1956"/>
    </row>
    <row r="37" spans="1:12" ht="13.5" thickTop="1">
      <c r="A37" s="33" t="s">
        <v>74</v>
      </c>
      <c r="B37" s="34" t="s">
        <v>75</v>
      </c>
      <c r="C37" s="173" t="s">
        <v>289</v>
      </c>
      <c r="D37" s="173" t="s">
        <v>326</v>
      </c>
      <c r="E37" s="173" t="s">
        <v>327</v>
      </c>
      <c r="F37" s="173" t="s">
        <v>328</v>
      </c>
      <c r="G37" s="173" t="s">
        <v>329</v>
      </c>
      <c r="H37" s="173" t="s">
        <v>330</v>
      </c>
      <c r="I37" s="173" t="s">
        <v>331</v>
      </c>
      <c r="J37" s="173" t="s">
        <v>332</v>
      </c>
      <c r="K37" s="173" t="s">
        <v>248</v>
      </c>
      <c r="L37" s="174" t="s">
        <v>332</v>
      </c>
    </row>
    <row r="38" spans="1:12" ht="12.75">
      <c r="A38" s="35" t="s">
        <v>86</v>
      </c>
      <c r="B38" s="36" t="s">
        <v>333</v>
      </c>
      <c r="C38" s="175" t="s">
        <v>334</v>
      </c>
      <c r="D38" s="175" t="s">
        <v>335</v>
      </c>
      <c r="E38" s="175" t="s">
        <v>336</v>
      </c>
      <c r="F38" s="175" t="s">
        <v>337</v>
      </c>
      <c r="G38" s="175" t="s">
        <v>338</v>
      </c>
      <c r="H38" s="175" t="s">
        <v>339</v>
      </c>
      <c r="I38" s="175" t="s">
        <v>340</v>
      </c>
      <c r="J38" s="175" t="s">
        <v>189</v>
      </c>
      <c r="K38" s="175" t="s">
        <v>341</v>
      </c>
      <c r="L38" s="176" t="s">
        <v>342</v>
      </c>
    </row>
    <row r="39" spans="1:12" ht="13.5" thickBot="1">
      <c r="A39" s="37" t="s">
        <v>240</v>
      </c>
      <c r="B39" s="38" t="s">
        <v>343</v>
      </c>
      <c r="C39" s="177" t="s">
        <v>304</v>
      </c>
      <c r="D39" s="177" t="s">
        <v>344</v>
      </c>
      <c r="E39" s="177" t="s">
        <v>344</v>
      </c>
      <c r="F39" s="177" t="s">
        <v>345</v>
      </c>
      <c r="G39" s="177" t="s">
        <v>346</v>
      </c>
      <c r="H39" s="177" t="s">
        <v>347</v>
      </c>
      <c r="I39" s="177" t="s">
        <v>249</v>
      </c>
      <c r="J39" s="177" t="s">
        <v>219</v>
      </c>
      <c r="K39" s="177" t="s">
        <v>283</v>
      </c>
      <c r="L39" s="178" t="s">
        <v>268</v>
      </c>
    </row>
    <row r="40" spans="1:12" ht="14.25" thickBot="1" thickTop="1">
      <c r="A40" s="1956" t="s">
        <v>348</v>
      </c>
      <c r="B40" s="1956"/>
      <c r="C40" s="1956"/>
      <c r="D40" s="1956"/>
      <c r="E40" s="1956"/>
      <c r="F40" s="1956"/>
      <c r="G40" s="1956"/>
      <c r="H40" s="1956"/>
      <c r="I40" s="1956"/>
      <c r="J40" s="1956"/>
      <c r="K40" s="1956"/>
      <c r="L40" s="1956"/>
    </row>
    <row r="41" spans="1:12" ht="13.5" thickTop="1">
      <c r="A41" s="33" t="s">
        <v>74</v>
      </c>
      <c r="B41" s="34" t="s">
        <v>75</v>
      </c>
      <c r="C41" s="173" t="s">
        <v>349</v>
      </c>
      <c r="D41" s="173" t="s">
        <v>350</v>
      </c>
      <c r="E41" s="173" t="s">
        <v>351</v>
      </c>
      <c r="F41" s="173" t="s">
        <v>352</v>
      </c>
      <c r="G41" s="173" t="s">
        <v>353</v>
      </c>
      <c r="H41" s="173" t="s">
        <v>354</v>
      </c>
      <c r="I41" s="173" t="s">
        <v>276</v>
      </c>
      <c r="J41" s="173" t="s">
        <v>342</v>
      </c>
      <c r="K41" s="173" t="s">
        <v>248</v>
      </c>
      <c r="L41" s="174" t="s">
        <v>83</v>
      </c>
    </row>
    <row r="42" spans="1:12" ht="12.75">
      <c r="A42" s="35" t="s">
        <v>86</v>
      </c>
      <c r="B42" s="36" t="s">
        <v>355</v>
      </c>
      <c r="C42" s="175" t="s">
        <v>356</v>
      </c>
      <c r="D42" s="175" t="s">
        <v>357</v>
      </c>
      <c r="E42" s="175" t="s">
        <v>358</v>
      </c>
      <c r="F42" s="175" t="s">
        <v>359</v>
      </c>
      <c r="G42" s="175" t="s">
        <v>360</v>
      </c>
      <c r="H42" s="175" t="s">
        <v>361</v>
      </c>
      <c r="I42" s="175" t="s">
        <v>340</v>
      </c>
      <c r="J42" s="175" t="s">
        <v>362</v>
      </c>
      <c r="K42" s="175" t="s">
        <v>200</v>
      </c>
      <c r="L42" s="176" t="s">
        <v>363</v>
      </c>
    </row>
    <row r="43" spans="1:12" ht="13.5" thickBot="1">
      <c r="A43" s="37" t="s">
        <v>240</v>
      </c>
      <c r="B43" s="38" t="s">
        <v>364</v>
      </c>
      <c r="C43" s="177" t="s">
        <v>365</v>
      </c>
      <c r="D43" s="177" t="s">
        <v>366</v>
      </c>
      <c r="E43" s="177" t="s">
        <v>264</v>
      </c>
      <c r="F43" s="177" t="s">
        <v>318</v>
      </c>
      <c r="G43" s="177" t="s">
        <v>367</v>
      </c>
      <c r="H43" s="177" t="s">
        <v>368</v>
      </c>
      <c r="I43" s="177" t="s">
        <v>312</v>
      </c>
      <c r="J43" s="177" t="s">
        <v>219</v>
      </c>
      <c r="K43" s="177" t="s">
        <v>266</v>
      </c>
      <c r="L43" s="178" t="s">
        <v>177</v>
      </c>
    </row>
    <row r="44" spans="1:12" ht="14.25" thickBot="1" thickTop="1">
      <c r="A44" s="1956" t="s">
        <v>369</v>
      </c>
      <c r="B44" s="1956"/>
      <c r="C44" s="1956"/>
      <c r="D44" s="1956"/>
      <c r="E44" s="1956"/>
      <c r="F44" s="1956"/>
      <c r="G44" s="1956"/>
      <c r="H44" s="1956"/>
      <c r="I44" s="1956"/>
      <c r="J44" s="1956"/>
      <c r="K44" s="1956"/>
      <c r="L44" s="1956"/>
    </row>
    <row r="45" spans="1:12" ht="13.5" thickTop="1">
      <c r="A45" s="33" t="s">
        <v>74</v>
      </c>
      <c r="B45" s="34" t="s">
        <v>75</v>
      </c>
      <c r="C45" s="173" t="s">
        <v>370</v>
      </c>
      <c r="D45" s="173" t="s">
        <v>205</v>
      </c>
      <c r="E45" s="173" t="s">
        <v>371</v>
      </c>
      <c r="F45" s="173" t="s">
        <v>372</v>
      </c>
      <c r="G45" s="173" t="s">
        <v>373</v>
      </c>
      <c r="H45" s="173" t="s">
        <v>374</v>
      </c>
      <c r="I45" s="173" t="s">
        <v>375</v>
      </c>
      <c r="J45" s="173" t="s">
        <v>165</v>
      </c>
      <c r="K45" s="173" t="s">
        <v>376</v>
      </c>
      <c r="L45" s="174" t="s">
        <v>165</v>
      </c>
    </row>
    <row r="46" spans="1:12" ht="12.75">
      <c r="A46" s="35" t="s">
        <v>86</v>
      </c>
      <c r="B46" s="36" t="s">
        <v>377</v>
      </c>
      <c r="C46" s="175" t="s">
        <v>378</v>
      </c>
      <c r="D46" s="175" t="s">
        <v>379</v>
      </c>
      <c r="E46" s="175" t="s">
        <v>380</v>
      </c>
      <c r="F46" s="175" t="s">
        <v>381</v>
      </c>
      <c r="G46" s="175" t="s">
        <v>382</v>
      </c>
      <c r="H46" s="175" t="s">
        <v>383</v>
      </c>
      <c r="I46" s="175" t="s">
        <v>384</v>
      </c>
      <c r="J46" s="175" t="s">
        <v>189</v>
      </c>
      <c r="K46" s="175" t="s">
        <v>385</v>
      </c>
      <c r="L46" s="176" t="s">
        <v>291</v>
      </c>
    </row>
    <row r="47" spans="1:12" ht="13.5" thickBot="1">
      <c r="A47" s="37" t="s">
        <v>240</v>
      </c>
      <c r="B47" s="38" t="s">
        <v>386</v>
      </c>
      <c r="C47" s="177" t="s">
        <v>304</v>
      </c>
      <c r="D47" s="177" t="s">
        <v>317</v>
      </c>
      <c r="E47" s="177" t="s">
        <v>387</v>
      </c>
      <c r="F47" s="177" t="s">
        <v>388</v>
      </c>
      <c r="G47" s="177" t="s">
        <v>389</v>
      </c>
      <c r="H47" s="177" t="s">
        <v>390</v>
      </c>
      <c r="I47" s="177" t="s">
        <v>306</v>
      </c>
      <c r="J47" s="177" t="s">
        <v>118</v>
      </c>
      <c r="K47" s="177" t="s">
        <v>305</v>
      </c>
      <c r="L47" s="178" t="s">
        <v>167</v>
      </c>
    </row>
    <row r="48" ht="13.5" thickTop="1"/>
  </sheetData>
  <sheetProtection/>
  <mergeCells count="10">
    <mergeCell ref="A36:L36"/>
    <mergeCell ref="A40:L40"/>
    <mergeCell ref="A44:L44"/>
    <mergeCell ref="A1:L1"/>
    <mergeCell ref="A2:L2"/>
    <mergeCell ref="A3:L3"/>
    <mergeCell ref="A4:L4"/>
    <mergeCell ref="D5:E5"/>
    <mergeCell ref="F5:H5"/>
    <mergeCell ref="I5:L5"/>
  </mergeCells>
  <printOptions/>
  <pageMargins left="0.75" right="0.75" top="1" bottom="1" header="0.5" footer="0.5"/>
  <pageSetup fitToHeight="1" fitToWidth="1" horizontalDpi="600" verticalDpi="600" orientation="portrait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PageLayoutView="0" workbookViewId="0" topLeftCell="A1">
      <selection activeCell="G22" sqref="G22"/>
    </sheetView>
  </sheetViews>
  <sheetFormatPr defaultColWidth="12.421875" defaultRowHeight="12.75"/>
  <cols>
    <col min="1" max="1" width="15.57421875" style="39" customWidth="1"/>
    <col min="2" max="16384" width="12.421875" style="39" customWidth="1"/>
  </cols>
  <sheetData>
    <row r="1" spans="1:7" ht="12.75">
      <c r="A1" s="1963" t="s">
        <v>391</v>
      </c>
      <c r="B1" s="1963"/>
      <c r="C1" s="1963"/>
      <c r="D1" s="1963"/>
      <c r="E1" s="1963"/>
      <c r="F1" s="1963"/>
      <c r="G1" s="1963"/>
    </row>
    <row r="2" spans="1:7" ht="18" customHeight="1">
      <c r="A2" s="1964" t="s">
        <v>34</v>
      </c>
      <c r="B2" s="1964"/>
      <c r="C2" s="1964"/>
      <c r="D2" s="1964"/>
      <c r="E2" s="1964"/>
      <c r="F2" s="1964"/>
      <c r="G2" s="1964"/>
    </row>
    <row r="3" spans="1:7" ht="15.75" customHeight="1">
      <c r="A3" s="1965" t="s">
        <v>392</v>
      </c>
      <c r="B3" s="1965"/>
      <c r="C3" s="1965"/>
      <c r="D3" s="1965"/>
      <c r="E3" s="1965"/>
      <c r="F3" s="1965"/>
      <c r="G3" s="1965"/>
    </row>
    <row r="4" spans="1:8" ht="15.75" customHeight="1">
      <c r="A4" s="1966" t="s">
        <v>393</v>
      </c>
      <c r="B4" s="1966"/>
      <c r="C4" s="1966"/>
      <c r="D4" s="1966"/>
      <c r="E4" s="1966"/>
      <c r="F4" s="1966"/>
      <c r="G4" s="1966"/>
      <c r="H4" s="41"/>
    </row>
    <row r="5" spans="1:7" ht="15.75" customHeight="1" thickBot="1">
      <c r="A5" s="40"/>
      <c r="B5" s="40"/>
      <c r="C5" s="40"/>
      <c r="D5" s="40"/>
      <c r="E5" s="40"/>
      <c r="F5" s="40"/>
      <c r="G5" s="40"/>
    </row>
    <row r="6" spans="1:11" ht="24.75" customHeight="1" thickTop="1">
      <c r="A6" s="1967" t="s">
        <v>394</v>
      </c>
      <c r="B6" s="1969" t="s">
        <v>63</v>
      </c>
      <c r="C6" s="1970"/>
      <c r="D6" s="1970" t="s">
        <v>64</v>
      </c>
      <c r="E6" s="1970"/>
      <c r="F6" s="1970" t="s">
        <v>65</v>
      </c>
      <c r="G6" s="1971"/>
      <c r="H6" s="42"/>
      <c r="I6" s="42"/>
      <c r="J6" s="42"/>
      <c r="K6" s="42"/>
    </row>
    <row r="7" spans="1:11" ht="24.75" customHeight="1">
      <c r="A7" s="1968"/>
      <c r="B7" s="43" t="s">
        <v>395</v>
      </c>
      <c r="C7" s="43" t="s">
        <v>66</v>
      </c>
      <c r="D7" s="44" t="s">
        <v>395</v>
      </c>
      <c r="E7" s="44" t="s">
        <v>66</v>
      </c>
      <c r="F7" s="44" t="s">
        <v>395</v>
      </c>
      <c r="G7" s="45" t="s">
        <v>66</v>
      </c>
      <c r="H7" s="42"/>
      <c r="I7" s="42"/>
      <c r="J7" s="42"/>
      <c r="K7" s="42"/>
    </row>
    <row r="8" spans="1:11" ht="24.75" customHeight="1">
      <c r="A8" s="46" t="s">
        <v>396</v>
      </c>
      <c r="B8" s="47">
        <v>179.3</v>
      </c>
      <c r="C8" s="48">
        <v>11.852776044915785</v>
      </c>
      <c r="D8" s="47">
        <v>193.4</v>
      </c>
      <c r="E8" s="48">
        <v>7.9</v>
      </c>
      <c r="F8" s="48">
        <v>207.9</v>
      </c>
      <c r="G8" s="49">
        <v>7.5</v>
      </c>
      <c r="H8" s="42"/>
      <c r="I8" s="42"/>
      <c r="J8" s="42"/>
      <c r="K8" s="50"/>
    </row>
    <row r="9" spans="1:11" ht="24.75" customHeight="1">
      <c r="A9" s="46" t="s">
        <v>397</v>
      </c>
      <c r="B9" s="47">
        <v>180.1</v>
      </c>
      <c r="C9" s="48">
        <v>11.241507103150084</v>
      </c>
      <c r="D9" s="47">
        <v>194.4</v>
      </c>
      <c r="E9" s="48">
        <v>8</v>
      </c>
      <c r="F9" s="51">
        <v>209.1</v>
      </c>
      <c r="G9" s="52">
        <v>7.6</v>
      </c>
      <c r="H9" s="42"/>
      <c r="I9" s="42"/>
      <c r="J9" s="42"/>
      <c r="K9" s="50"/>
    </row>
    <row r="10" spans="1:11" ht="24.75" customHeight="1">
      <c r="A10" s="46" t="s">
        <v>398</v>
      </c>
      <c r="B10" s="47">
        <v>180.8</v>
      </c>
      <c r="C10" s="48">
        <v>10.51344743276286</v>
      </c>
      <c r="D10" s="47">
        <v>196</v>
      </c>
      <c r="E10" s="48">
        <v>8.4</v>
      </c>
      <c r="F10" s="47">
        <v>210.7</v>
      </c>
      <c r="G10" s="53">
        <v>7.5</v>
      </c>
      <c r="K10" s="54"/>
    </row>
    <row r="11" spans="1:11" ht="24.75" customHeight="1">
      <c r="A11" s="46" t="s">
        <v>399</v>
      </c>
      <c r="B11" s="47">
        <v>180.5</v>
      </c>
      <c r="C11" s="48">
        <v>10.465116279069761</v>
      </c>
      <c r="D11" s="47">
        <v>198.5</v>
      </c>
      <c r="E11" s="48">
        <v>10</v>
      </c>
      <c r="F11" s="47">
        <v>212.7</v>
      </c>
      <c r="G11" s="53">
        <v>7.2</v>
      </c>
      <c r="K11" s="54"/>
    </row>
    <row r="12" spans="1:11" ht="24.75" customHeight="1">
      <c r="A12" s="46" t="s">
        <v>400</v>
      </c>
      <c r="B12" s="47">
        <v>179.9</v>
      </c>
      <c r="C12" s="48">
        <v>10.368098159509202</v>
      </c>
      <c r="D12" s="47">
        <v>198.4</v>
      </c>
      <c r="E12" s="48">
        <v>10.3</v>
      </c>
      <c r="F12" s="47">
        <v>212.4</v>
      </c>
      <c r="G12" s="53">
        <v>7</v>
      </c>
      <c r="K12" s="54"/>
    </row>
    <row r="13" spans="1:11" ht="24.75" customHeight="1">
      <c r="A13" s="46" t="s">
        <v>401</v>
      </c>
      <c r="B13" s="55">
        <v>180.1</v>
      </c>
      <c r="C13" s="48">
        <v>9.817073170731703</v>
      </c>
      <c r="D13" s="55">
        <v>197.6</v>
      </c>
      <c r="E13" s="48">
        <v>9.7</v>
      </c>
      <c r="F13" s="47">
        <v>211.2</v>
      </c>
      <c r="G13" s="53">
        <v>6.8</v>
      </c>
      <c r="K13" s="54"/>
    </row>
    <row r="14" spans="1:11" ht="24.75" customHeight="1">
      <c r="A14" s="46" t="s">
        <v>402</v>
      </c>
      <c r="B14" s="47">
        <v>180.3</v>
      </c>
      <c r="C14" s="48">
        <v>10.073260073260087</v>
      </c>
      <c r="D14" s="47">
        <v>196.1</v>
      </c>
      <c r="E14" s="48">
        <v>8.8</v>
      </c>
      <c r="F14" s="47">
        <v>209.8</v>
      </c>
      <c r="G14" s="56">
        <v>7</v>
      </c>
      <c r="K14" s="54"/>
    </row>
    <row r="15" spans="1:11" ht="24.75" customHeight="1">
      <c r="A15" s="46" t="s">
        <v>403</v>
      </c>
      <c r="B15" s="47">
        <v>180.9</v>
      </c>
      <c r="C15" s="48">
        <v>10.237659963436926</v>
      </c>
      <c r="D15" s="47">
        <v>196.9</v>
      </c>
      <c r="E15" s="48">
        <v>8.9</v>
      </c>
      <c r="F15" s="47"/>
      <c r="G15" s="53"/>
      <c r="K15" s="57"/>
    </row>
    <row r="16" spans="1:11" ht="24.75" customHeight="1">
      <c r="A16" s="46" t="s">
        <v>404</v>
      </c>
      <c r="B16" s="47">
        <v>181.7</v>
      </c>
      <c r="C16" s="48">
        <v>9.4578313253012</v>
      </c>
      <c r="D16" s="47">
        <v>198.9</v>
      </c>
      <c r="E16" s="48">
        <v>9.4</v>
      </c>
      <c r="F16" s="47"/>
      <c r="G16" s="53"/>
      <c r="K16" s="54"/>
    </row>
    <row r="17" spans="1:11" ht="24.75" customHeight="1">
      <c r="A17" s="46" t="s">
        <v>405</v>
      </c>
      <c r="B17" s="47">
        <v>182.6</v>
      </c>
      <c r="C17" s="58">
        <v>8.690476190476176</v>
      </c>
      <c r="D17" s="59">
        <v>200.4</v>
      </c>
      <c r="E17" s="60">
        <v>9.7</v>
      </c>
      <c r="F17" s="47"/>
      <c r="G17" s="53"/>
      <c r="K17" s="54"/>
    </row>
    <row r="18" spans="1:11" ht="24.75" customHeight="1">
      <c r="A18" s="46" t="s">
        <v>406</v>
      </c>
      <c r="B18" s="47">
        <v>184.2</v>
      </c>
      <c r="C18" s="48">
        <v>8.22561692126908</v>
      </c>
      <c r="D18" s="47">
        <v>201.6</v>
      </c>
      <c r="E18" s="48">
        <v>9.5</v>
      </c>
      <c r="F18" s="47"/>
      <c r="G18" s="53"/>
      <c r="K18" s="54"/>
    </row>
    <row r="19" spans="1:11" ht="24.75" customHeight="1">
      <c r="A19" s="46" t="s">
        <v>407</v>
      </c>
      <c r="B19" s="47">
        <v>190.5</v>
      </c>
      <c r="C19" s="48">
        <v>7.8</v>
      </c>
      <c r="D19" s="47">
        <v>205.9</v>
      </c>
      <c r="E19" s="48">
        <v>8.1</v>
      </c>
      <c r="F19" s="47"/>
      <c r="G19" s="53"/>
      <c r="K19" s="54"/>
    </row>
    <row r="20" spans="1:7" s="64" customFormat="1" ht="24.75" customHeight="1" thickBot="1">
      <c r="A20" s="61" t="s">
        <v>408</v>
      </c>
      <c r="B20" s="62">
        <v>181.7</v>
      </c>
      <c r="C20" s="62">
        <v>9.9</v>
      </c>
      <c r="D20" s="62">
        <v>198.175</v>
      </c>
      <c r="E20" s="62">
        <v>9.058333333333334</v>
      </c>
      <c r="F20" s="62"/>
      <c r="G20" s="63"/>
    </row>
    <row r="21" spans="1:2" ht="19.5" customHeight="1" thickTop="1">
      <c r="A21" s="65"/>
      <c r="B21" s="42"/>
    </row>
    <row r="22" spans="1:7" ht="19.5" customHeight="1">
      <c r="A22" s="66"/>
      <c r="G22" s="41"/>
    </row>
  </sheetData>
  <sheetProtection/>
  <mergeCells count="8">
    <mergeCell ref="A1:G1"/>
    <mergeCell ref="A2:G2"/>
    <mergeCell ref="A3:G3"/>
    <mergeCell ref="A4:G4"/>
    <mergeCell ref="A6:A7"/>
    <mergeCell ref="B6:C6"/>
    <mergeCell ref="D6:E6"/>
    <mergeCell ref="F6:G6"/>
  </mergeCells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PageLayoutView="0" workbookViewId="0" topLeftCell="A4">
      <selection activeCell="D28" sqref="D28"/>
    </sheetView>
  </sheetViews>
  <sheetFormatPr defaultColWidth="9.140625" defaultRowHeight="12.75"/>
  <cols>
    <col min="1" max="1" width="40.8515625" style="68" customWidth="1"/>
    <col min="2" max="2" width="9.140625" style="68" customWidth="1"/>
    <col min="3" max="3" width="8.140625" style="68" bestFit="1" customWidth="1"/>
    <col min="4" max="4" width="8.28125" style="68" bestFit="1" customWidth="1"/>
    <col min="5" max="5" width="8.140625" style="68" bestFit="1" customWidth="1"/>
    <col min="6" max="6" width="8.7109375" style="68" bestFit="1" customWidth="1"/>
    <col min="7" max="7" width="8.28125" style="68" bestFit="1" customWidth="1"/>
    <col min="8" max="8" width="8.140625" style="68" bestFit="1" customWidth="1"/>
    <col min="9" max="11" width="8.57421875" style="68" bestFit="1" customWidth="1"/>
    <col min="12" max="12" width="9.00390625" style="68" customWidth="1"/>
    <col min="13" max="16384" width="9.140625" style="68" customWidth="1"/>
  </cols>
  <sheetData>
    <row r="1" spans="1:13" ht="12.75">
      <c r="A1" s="1937" t="s">
        <v>409</v>
      </c>
      <c r="B1" s="1937"/>
      <c r="C1" s="1937"/>
      <c r="D1" s="1937"/>
      <c r="E1" s="1937"/>
      <c r="F1" s="1937"/>
      <c r="G1" s="1937"/>
      <c r="H1" s="1937"/>
      <c r="I1" s="1937"/>
      <c r="J1" s="1937"/>
      <c r="K1" s="1937"/>
      <c r="L1" s="1937"/>
      <c r="M1" s="67"/>
    </row>
    <row r="2" spans="1:12" ht="15.75">
      <c r="A2" s="1982" t="s">
        <v>35</v>
      </c>
      <c r="B2" s="1982"/>
      <c r="C2" s="1982"/>
      <c r="D2" s="1982"/>
      <c r="E2" s="1982"/>
      <c r="F2" s="1982"/>
      <c r="G2" s="1982"/>
      <c r="H2" s="1982"/>
      <c r="I2" s="1982"/>
      <c r="J2" s="1982"/>
      <c r="K2" s="1982"/>
      <c r="L2" s="1982"/>
    </row>
    <row r="3" spans="1:12" ht="15.75" customHeight="1">
      <c r="A3" s="1982" t="s">
        <v>410</v>
      </c>
      <c r="B3" s="1982"/>
      <c r="C3" s="1982"/>
      <c r="D3" s="1982"/>
      <c r="E3" s="1982"/>
      <c r="F3" s="1982"/>
      <c r="G3" s="1982"/>
      <c r="H3" s="1982"/>
      <c r="I3" s="1982"/>
      <c r="J3" s="1982"/>
      <c r="K3" s="1982"/>
      <c r="L3" s="1982"/>
    </row>
    <row r="4" spans="1:12" ht="12.75">
      <c r="A4" s="1983" t="s">
        <v>411</v>
      </c>
      <c r="B4" s="1983"/>
      <c r="C4" s="1983"/>
      <c r="D4" s="1983"/>
      <c r="E4" s="1983"/>
      <c r="F4" s="1983"/>
      <c r="G4" s="1983"/>
      <c r="H4" s="1983"/>
      <c r="I4" s="1983"/>
      <c r="J4" s="1983"/>
      <c r="K4" s="1983"/>
      <c r="L4" s="1983"/>
    </row>
    <row r="5" spans="1:12" ht="13.5" thickBot="1">
      <c r="A5" s="1983" t="s">
        <v>59</v>
      </c>
      <c r="B5" s="1983"/>
      <c r="C5" s="1983"/>
      <c r="D5" s="1983"/>
      <c r="E5" s="1983"/>
      <c r="F5" s="1983"/>
      <c r="G5" s="1983"/>
      <c r="H5" s="1983"/>
      <c r="I5" s="1983"/>
      <c r="J5" s="1983"/>
      <c r="K5" s="1983"/>
      <c r="L5" s="1983"/>
    </row>
    <row r="6" spans="1:12" ht="21.75" customHeight="1" thickTop="1">
      <c r="A6" s="1972" t="s">
        <v>412</v>
      </c>
      <c r="B6" s="1974" t="s">
        <v>413</v>
      </c>
      <c r="C6" s="69" t="s">
        <v>63</v>
      </c>
      <c r="D6" s="1976" t="s">
        <v>64</v>
      </c>
      <c r="E6" s="1977"/>
      <c r="F6" s="1978" t="s">
        <v>65</v>
      </c>
      <c r="G6" s="1978"/>
      <c r="H6" s="1977"/>
      <c r="I6" s="1979" t="s">
        <v>414</v>
      </c>
      <c r="J6" s="1980"/>
      <c r="K6" s="1980"/>
      <c r="L6" s="1981"/>
    </row>
    <row r="7" spans="1:12" ht="19.5" customHeight="1">
      <c r="A7" s="1973"/>
      <c r="B7" s="1975"/>
      <c r="C7" s="76" t="s">
        <v>67</v>
      </c>
      <c r="D7" s="75" t="s">
        <v>68</v>
      </c>
      <c r="E7" s="75" t="s">
        <v>67</v>
      </c>
      <c r="F7" s="77" t="s">
        <v>69</v>
      </c>
      <c r="G7" s="71" t="s">
        <v>68</v>
      </c>
      <c r="H7" s="76" t="s">
        <v>67</v>
      </c>
      <c r="I7" s="70" t="s">
        <v>415</v>
      </c>
      <c r="J7" s="71" t="s">
        <v>415</v>
      </c>
      <c r="K7" s="72" t="s">
        <v>416</v>
      </c>
      <c r="L7" s="73" t="s">
        <v>416</v>
      </c>
    </row>
    <row r="8" spans="1:12" ht="16.5" customHeight="1">
      <c r="A8" s="74">
        <v>1</v>
      </c>
      <c r="B8" s="75">
        <v>2</v>
      </c>
      <c r="C8" s="76">
        <v>3</v>
      </c>
      <c r="D8" s="75">
        <v>4</v>
      </c>
      <c r="E8" s="75">
        <v>5</v>
      </c>
      <c r="F8" s="77">
        <v>6</v>
      </c>
      <c r="G8" s="71">
        <v>7</v>
      </c>
      <c r="H8" s="76">
        <v>8</v>
      </c>
      <c r="I8" s="78" t="s">
        <v>417</v>
      </c>
      <c r="J8" s="79" t="s">
        <v>418</v>
      </c>
      <c r="K8" s="80" t="s">
        <v>419</v>
      </c>
      <c r="L8" s="81" t="s">
        <v>420</v>
      </c>
    </row>
    <row r="9" spans="1:12" ht="24" customHeight="1">
      <c r="A9" s="82" t="s">
        <v>421</v>
      </c>
      <c r="B9" s="83">
        <v>100</v>
      </c>
      <c r="C9" s="84">
        <v>254.58954976547113</v>
      </c>
      <c r="D9" s="84">
        <v>277.7215640690492</v>
      </c>
      <c r="E9" s="84">
        <v>275.1025356209485</v>
      </c>
      <c r="F9" s="85">
        <v>297.2192435284327</v>
      </c>
      <c r="G9" s="85">
        <v>292.81879267702834</v>
      </c>
      <c r="H9" s="86">
        <v>290.19245544744876</v>
      </c>
      <c r="I9" s="87">
        <v>8.05727724267318</v>
      </c>
      <c r="J9" s="88">
        <v>-0.9430410839287617</v>
      </c>
      <c r="K9" s="89">
        <v>5.485198379738662</v>
      </c>
      <c r="L9" s="90">
        <v>-0.8969155311272488</v>
      </c>
    </row>
    <row r="10" spans="1:12" ht="21" customHeight="1">
      <c r="A10" s="91" t="s">
        <v>422</v>
      </c>
      <c r="B10" s="92">
        <v>49.593021995747016</v>
      </c>
      <c r="C10" s="93">
        <v>271.66973621252544</v>
      </c>
      <c r="D10" s="94">
        <v>305.3696355874757</v>
      </c>
      <c r="E10" s="94">
        <v>302.06130288250284</v>
      </c>
      <c r="F10" s="85">
        <v>337.8521211876232</v>
      </c>
      <c r="G10" s="85">
        <v>331.03600943113815</v>
      </c>
      <c r="H10" s="86">
        <v>327.54141255360435</v>
      </c>
      <c r="I10" s="95">
        <v>11.18695335508491</v>
      </c>
      <c r="J10" s="85">
        <v>-1.0833862700881411</v>
      </c>
      <c r="K10" s="96">
        <v>8.43541010647526</v>
      </c>
      <c r="L10" s="97">
        <v>-1.055654604929245</v>
      </c>
    </row>
    <row r="11" spans="1:12" ht="21" customHeight="1">
      <c r="A11" s="98" t="s">
        <v>423</v>
      </c>
      <c r="B11" s="99">
        <v>16.575694084141823</v>
      </c>
      <c r="C11" s="100">
        <v>223.46217606507514</v>
      </c>
      <c r="D11" s="100">
        <v>249.2580478261571</v>
      </c>
      <c r="E11" s="100">
        <v>250.31236849618796</v>
      </c>
      <c r="F11" s="101">
        <v>262.5153042150656</v>
      </c>
      <c r="G11" s="101">
        <v>266.2402753984463</v>
      </c>
      <c r="H11" s="102">
        <v>269.036110827694</v>
      </c>
      <c r="I11" s="103">
        <v>12.015542363327597</v>
      </c>
      <c r="J11" s="104">
        <v>0.42298360242560307</v>
      </c>
      <c r="K11" s="105">
        <v>7.480150678927089</v>
      </c>
      <c r="L11" s="106">
        <v>1.0501173892881468</v>
      </c>
    </row>
    <row r="12" spans="1:12" ht="21" customHeight="1">
      <c r="A12" s="98" t="s">
        <v>424</v>
      </c>
      <c r="B12" s="99">
        <v>6.086031204033311</v>
      </c>
      <c r="C12" s="100">
        <v>320.9083273319168</v>
      </c>
      <c r="D12" s="100">
        <v>373.7179596448086</v>
      </c>
      <c r="E12" s="100">
        <v>331.2744503684361</v>
      </c>
      <c r="F12" s="104">
        <v>429.8694366285124</v>
      </c>
      <c r="G12" s="104">
        <v>411.8320019854366</v>
      </c>
      <c r="H12" s="107">
        <v>380.9402895815488</v>
      </c>
      <c r="I12" s="103">
        <v>3.230244326379733</v>
      </c>
      <c r="J12" s="104">
        <v>-11.357096489746425</v>
      </c>
      <c r="K12" s="105">
        <v>14.992354272379146</v>
      </c>
      <c r="L12" s="106">
        <v>-7.501047090794117</v>
      </c>
    </row>
    <row r="13" spans="1:12" ht="21" customHeight="1">
      <c r="A13" s="98" t="s">
        <v>425</v>
      </c>
      <c r="B13" s="99">
        <v>3.770519507075808</v>
      </c>
      <c r="C13" s="100">
        <v>291.70660648968664</v>
      </c>
      <c r="D13" s="100">
        <v>285.49544764834803</v>
      </c>
      <c r="E13" s="100">
        <v>284.7945130689088</v>
      </c>
      <c r="F13" s="104">
        <v>320.8577487145697</v>
      </c>
      <c r="G13" s="104">
        <v>329.5668477735585</v>
      </c>
      <c r="H13" s="107">
        <v>329.5668477735585</v>
      </c>
      <c r="I13" s="103">
        <v>-2.3695361253404457</v>
      </c>
      <c r="J13" s="104">
        <v>-0.24551515101654786</v>
      </c>
      <c r="K13" s="105">
        <v>15.720926018619096</v>
      </c>
      <c r="L13" s="106">
        <v>0</v>
      </c>
    </row>
    <row r="14" spans="1:12" ht="21" customHeight="1">
      <c r="A14" s="98" t="s">
        <v>426</v>
      </c>
      <c r="B14" s="99">
        <v>11.183012678383857</v>
      </c>
      <c r="C14" s="100">
        <v>237.7657455203609</v>
      </c>
      <c r="D14" s="100">
        <v>238.52943098620324</v>
      </c>
      <c r="E14" s="100">
        <v>236.1245513754167</v>
      </c>
      <c r="F14" s="104">
        <v>321.5529394041913</v>
      </c>
      <c r="G14" s="104">
        <v>285.1825215040993</v>
      </c>
      <c r="H14" s="107">
        <v>279.6945538821366</v>
      </c>
      <c r="I14" s="103">
        <v>-0.6902567656885736</v>
      </c>
      <c r="J14" s="104">
        <v>-1.0082108529934999</v>
      </c>
      <c r="K14" s="105">
        <v>18.45212717310683</v>
      </c>
      <c r="L14" s="106">
        <v>-1.9243702569913097</v>
      </c>
    </row>
    <row r="15" spans="1:12" ht="21" customHeight="1">
      <c r="A15" s="98" t="s">
        <v>427</v>
      </c>
      <c r="B15" s="99">
        <v>1.9487350779721184</v>
      </c>
      <c r="C15" s="100">
        <v>230.55335364358058</v>
      </c>
      <c r="D15" s="100">
        <v>319.59479360293415</v>
      </c>
      <c r="E15" s="100">
        <v>320.19881837801023</v>
      </c>
      <c r="F15" s="104">
        <v>297.69545771011764</v>
      </c>
      <c r="G15" s="104">
        <v>297.17275902135975</v>
      </c>
      <c r="H15" s="107">
        <v>303.73430187106345</v>
      </c>
      <c r="I15" s="103">
        <v>38.88274159438828</v>
      </c>
      <c r="J15" s="104">
        <v>0.18899706352118528</v>
      </c>
      <c r="K15" s="105">
        <v>-5.141966666319675</v>
      </c>
      <c r="L15" s="106">
        <v>2.2079893430716737</v>
      </c>
    </row>
    <row r="16" spans="1:12" ht="21" customHeight="1">
      <c r="A16" s="98" t="s">
        <v>428</v>
      </c>
      <c r="B16" s="99">
        <v>10.019129444140097</v>
      </c>
      <c r="C16" s="100">
        <v>359.8430160042516</v>
      </c>
      <c r="D16" s="100">
        <v>436.036976897139</v>
      </c>
      <c r="E16" s="100">
        <v>446.528434080047</v>
      </c>
      <c r="F16" s="108">
        <v>439.04851536334047</v>
      </c>
      <c r="G16" s="108">
        <v>447.51982972662097</v>
      </c>
      <c r="H16" s="109">
        <v>449.2080739553845</v>
      </c>
      <c r="I16" s="103">
        <v>24.089787551906028</v>
      </c>
      <c r="J16" s="104">
        <v>2.4060934596799086</v>
      </c>
      <c r="K16" s="105">
        <v>0.6001050931634779</v>
      </c>
      <c r="L16" s="106">
        <v>0.3772445636196551</v>
      </c>
    </row>
    <row r="17" spans="1:12" ht="21" customHeight="1">
      <c r="A17" s="91" t="s">
        <v>429</v>
      </c>
      <c r="B17" s="110">
        <v>20.37273710722672</v>
      </c>
      <c r="C17" s="93">
        <v>224.12573109435544</v>
      </c>
      <c r="D17" s="94">
        <v>242.25475006603097</v>
      </c>
      <c r="E17" s="94">
        <v>237.4526302820194</v>
      </c>
      <c r="F17" s="85">
        <v>249.5765196911184</v>
      </c>
      <c r="G17" s="85">
        <v>252.86875930022427</v>
      </c>
      <c r="H17" s="86">
        <v>252.47797174812348</v>
      </c>
      <c r="I17" s="95">
        <v>5.946170982953063</v>
      </c>
      <c r="J17" s="85">
        <v>-1.9822603200567386</v>
      </c>
      <c r="K17" s="96">
        <v>6.327721637894129</v>
      </c>
      <c r="L17" s="97">
        <v>-0.1545416496613683</v>
      </c>
    </row>
    <row r="18" spans="1:12" ht="21" customHeight="1">
      <c r="A18" s="98" t="s">
        <v>430</v>
      </c>
      <c r="B18" s="99">
        <v>6.117694570987977</v>
      </c>
      <c r="C18" s="100">
        <v>219.12503251265136</v>
      </c>
      <c r="D18" s="100">
        <v>229.1289048805768</v>
      </c>
      <c r="E18" s="100">
        <v>228.6377245430295</v>
      </c>
      <c r="F18" s="101">
        <v>234.15697637208567</v>
      </c>
      <c r="G18" s="101">
        <v>236.84949033951855</v>
      </c>
      <c r="H18" s="102">
        <v>235.01772077499788</v>
      </c>
      <c r="I18" s="111">
        <v>4.341216483255465</v>
      </c>
      <c r="J18" s="101">
        <v>-0.21436856157599493</v>
      </c>
      <c r="K18" s="112">
        <v>2.7904389989534195</v>
      </c>
      <c r="L18" s="113">
        <v>-0.7733897007314141</v>
      </c>
    </row>
    <row r="19" spans="1:12" ht="21" customHeight="1">
      <c r="A19" s="98" t="s">
        <v>431</v>
      </c>
      <c r="B19" s="99">
        <v>5.683628753648385</v>
      </c>
      <c r="C19" s="100">
        <v>236.99525335495227</v>
      </c>
      <c r="D19" s="100">
        <v>260.8549517355039</v>
      </c>
      <c r="E19" s="100">
        <v>260.8549517355039</v>
      </c>
      <c r="F19" s="104">
        <v>280.63551678897414</v>
      </c>
      <c r="G19" s="104">
        <v>289.5468745656627</v>
      </c>
      <c r="H19" s="107">
        <v>289.61368892347036</v>
      </c>
      <c r="I19" s="103">
        <v>10.067584916908245</v>
      </c>
      <c r="J19" s="104">
        <v>0</v>
      </c>
      <c r="K19" s="105">
        <v>11.02480017980514</v>
      </c>
      <c r="L19" s="106">
        <v>0.023075489213255196</v>
      </c>
    </row>
    <row r="20" spans="1:12" ht="21" customHeight="1">
      <c r="A20" s="98" t="s">
        <v>432</v>
      </c>
      <c r="B20" s="99">
        <v>4.4957766210627</v>
      </c>
      <c r="C20" s="100">
        <v>259.4374278220627</v>
      </c>
      <c r="D20" s="100">
        <v>273.8241732476792</v>
      </c>
      <c r="E20" s="100">
        <v>273.8241732476792</v>
      </c>
      <c r="F20" s="104">
        <v>286.32779127574173</v>
      </c>
      <c r="G20" s="104">
        <v>285.775794915649</v>
      </c>
      <c r="H20" s="107">
        <v>286.40802257027343</v>
      </c>
      <c r="I20" s="103">
        <v>5.5453623428165315</v>
      </c>
      <c r="J20" s="104">
        <v>0</v>
      </c>
      <c r="K20" s="105">
        <v>4.595594747294982</v>
      </c>
      <c r="L20" s="106">
        <v>0.2212320517946722</v>
      </c>
    </row>
    <row r="21" spans="1:12" ht="21" customHeight="1">
      <c r="A21" s="98" t="s">
        <v>433</v>
      </c>
      <c r="B21" s="99">
        <v>4.065637161527658</v>
      </c>
      <c r="C21" s="100">
        <v>174.57998266189873</v>
      </c>
      <c r="D21" s="100">
        <v>201.0479725689885</v>
      </c>
      <c r="E21" s="100">
        <v>177.72384676405338</v>
      </c>
      <c r="F21" s="108">
        <v>188.64342600174845</v>
      </c>
      <c r="G21" s="108">
        <v>189.21987769567525</v>
      </c>
      <c r="H21" s="109">
        <v>189.22529485366252</v>
      </c>
      <c r="I21" s="114">
        <v>1.800815909257608</v>
      </c>
      <c r="J21" s="108">
        <v>-11.601273818830265</v>
      </c>
      <c r="K21" s="115">
        <v>6.47152776570185</v>
      </c>
      <c r="L21" s="116">
        <v>0.002862890544719221</v>
      </c>
    </row>
    <row r="22" spans="1:12" s="123" customFormat="1" ht="21" customHeight="1">
      <c r="A22" s="91" t="s">
        <v>434</v>
      </c>
      <c r="B22" s="110">
        <v>30.044340897026256</v>
      </c>
      <c r="C22" s="93">
        <v>247.04977545103776</v>
      </c>
      <c r="D22" s="94">
        <v>256.12551454629954</v>
      </c>
      <c r="E22" s="94">
        <v>256.1255044150295</v>
      </c>
      <c r="F22" s="85">
        <v>262.44157908097674</v>
      </c>
      <c r="G22" s="117">
        <v>256.81184219060754</v>
      </c>
      <c r="H22" s="118">
        <v>254.10278686758966</v>
      </c>
      <c r="I22" s="119">
        <v>3.673643883068607</v>
      </c>
      <c r="J22" s="120">
        <v>-3.955587956738782E-06</v>
      </c>
      <c r="K22" s="121">
        <v>-0.7897368721867792</v>
      </c>
      <c r="L22" s="122">
        <v>-1.0548794401027664</v>
      </c>
    </row>
    <row r="23" spans="1:12" ht="21" customHeight="1">
      <c r="A23" s="98" t="s">
        <v>435</v>
      </c>
      <c r="B23" s="99">
        <v>5.397977971447429</v>
      </c>
      <c r="C23" s="100">
        <v>529.7150141214889</v>
      </c>
      <c r="D23" s="100">
        <v>557.5920847031757</v>
      </c>
      <c r="E23" s="100">
        <v>557.5920283328055</v>
      </c>
      <c r="F23" s="101">
        <v>542.0383393179544</v>
      </c>
      <c r="G23" s="124">
        <v>508.86090209406615</v>
      </c>
      <c r="H23" s="125">
        <v>491.72087259813566</v>
      </c>
      <c r="I23" s="111">
        <v>5.262643774133807</v>
      </c>
      <c r="J23" s="101">
        <v>-1.0109607316621805E-05</v>
      </c>
      <c r="K23" s="112">
        <v>-11.813503850050353</v>
      </c>
      <c r="L23" s="113">
        <v>-3.3683133102574345</v>
      </c>
    </row>
    <row r="24" spans="1:12" ht="21" customHeight="1">
      <c r="A24" s="98" t="s">
        <v>436</v>
      </c>
      <c r="B24" s="99">
        <v>2.4560330063653932</v>
      </c>
      <c r="C24" s="100">
        <v>228.09258966334</v>
      </c>
      <c r="D24" s="100">
        <v>232.63415197120108</v>
      </c>
      <c r="E24" s="100">
        <v>232.63415197120108</v>
      </c>
      <c r="F24" s="104">
        <v>250.91641748980203</v>
      </c>
      <c r="G24" s="104">
        <v>250.91641748980203</v>
      </c>
      <c r="H24" s="107">
        <v>250.91641748980203</v>
      </c>
      <c r="I24" s="103">
        <v>1.991104715223031</v>
      </c>
      <c r="J24" s="104">
        <v>0</v>
      </c>
      <c r="K24" s="105">
        <v>7.858805495103823</v>
      </c>
      <c r="L24" s="106">
        <v>0</v>
      </c>
    </row>
    <row r="25" spans="1:12" ht="21" customHeight="1">
      <c r="A25" s="98" t="s">
        <v>437</v>
      </c>
      <c r="B25" s="99">
        <v>6.973714820123034</v>
      </c>
      <c r="C25" s="100">
        <v>188.54118892022376</v>
      </c>
      <c r="D25" s="100">
        <v>185.8673645412247</v>
      </c>
      <c r="E25" s="100">
        <v>185.8673645412247</v>
      </c>
      <c r="F25" s="104">
        <v>189.86110888505647</v>
      </c>
      <c r="G25" s="126">
        <v>189.86110888505647</v>
      </c>
      <c r="H25" s="127">
        <v>190.05011237091617</v>
      </c>
      <c r="I25" s="103">
        <v>-1.4181645900888071</v>
      </c>
      <c r="J25" s="104">
        <v>0</v>
      </c>
      <c r="K25" s="105">
        <v>2.2503938978290847</v>
      </c>
      <c r="L25" s="106">
        <v>0.09954828925712889</v>
      </c>
    </row>
    <row r="26" spans="1:12" ht="21" customHeight="1">
      <c r="A26" s="98" t="s">
        <v>438</v>
      </c>
      <c r="B26" s="99">
        <v>1.8659527269142209</v>
      </c>
      <c r="C26" s="100">
        <v>110.79386146686228</v>
      </c>
      <c r="D26" s="100">
        <v>124.56528492995382</v>
      </c>
      <c r="E26" s="100">
        <v>124.56528492995382</v>
      </c>
      <c r="F26" s="104">
        <v>122.67634478894402</v>
      </c>
      <c r="G26" s="126">
        <v>122.67634478894402</v>
      </c>
      <c r="H26" s="127">
        <v>124.32195046688975</v>
      </c>
      <c r="I26" s="103">
        <v>12.429771181150201</v>
      </c>
      <c r="J26" s="104">
        <v>0</v>
      </c>
      <c r="K26" s="105">
        <v>-0.19534693249480028</v>
      </c>
      <c r="L26" s="106">
        <v>1.3414205328475362</v>
      </c>
    </row>
    <row r="27" spans="1:12" ht="21" customHeight="1">
      <c r="A27" s="98" t="s">
        <v>439</v>
      </c>
      <c r="B27" s="99">
        <v>2.731641690470963</v>
      </c>
      <c r="C27" s="100">
        <v>146.0718880477207</v>
      </c>
      <c r="D27" s="100">
        <v>139.41580006255947</v>
      </c>
      <c r="E27" s="100">
        <v>139.41580006255947</v>
      </c>
      <c r="F27" s="104">
        <v>153.96866097133392</v>
      </c>
      <c r="G27" s="126">
        <v>153.98678356295525</v>
      </c>
      <c r="H27" s="127">
        <v>153.98678356295525</v>
      </c>
      <c r="I27" s="103">
        <v>-4.5567207175324</v>
      </c>
      <c r="J27" s="104">
        <v>0</v>
      </c>
      <c r="K27" s="105">
        <v>10.451457793060342</v>
      </c>
      <c r="L27" s="106">
        <v>0</v>
      </c>
    </row>
    <row r="28" spans="1:12" ht="21" customHeight="1">
      <c r="A28" s="98" t="s">
        <v>440</v>
      </c>
      <c r="B28" s="99">
        <v>3.1001290737979397</v>
      </c>
      <c r="C28" s="100">
        <v>171.33744000434675</v>
      </c>
      <c r="D28" s="100">
        <v>177.03229474019602</v>
      </c>
      <c r="E28" s="100">
        <v>177.03229474019602</v>
      </c>
      <c r="F28" s="104">
        <v>191.79303126267783</v>
      </c>
      <c r="G28" s="126">
        <v>191.79303126267783</v>
      </c>
      <c r="H28" s="127">
        <v>191.79303126267783</v>
      </c>
      <c r="I28" s="103">
        <v>3.323765509572695</v>
      </c>
      <c r="J28" s="104">
        <v>0</v>
      </c>
      <c r="K28" s="105">
        <v>8.33787786807143</v>
      </c>
      <c r="L28" s="106">
        <v>0</v>
      </c>
    </row>
    <row r="29" spans="1:12" ht="21" customHeight="1" thickBot="1">
      <c r="A29" s="128" t="s">
        <v>441</v>
      </c>
      <c r="B29" s="129">
        <v>7.508891607907275</v>
      </c>
      <c r="C29" s="130">
        <v>206.2396848311947</v>
      </c>
      <c r="D29" s="130">
        <v>220.14676109853937</v>
      </c>
      <c r="E29" s="130">
        <v>220.14676109853937</v>
      </c>
      <c r="F29" s="131">
        <v>235.98342752819934</v>
      </c>
      <c r="G29" s="132">
        <v>237.30934011966866</v>
      </c>
      <c r="H29" s="133">
        <v>238.21068909491038</v>
      </c>
      <c r="I29" s="134">
        <v>6.743162102253734</v>
      </c>
      <c r="J29" s="131">
        <v>0</v>
      </c>
      <c r="K29" s="135">
        <v>8.205402571553378</v>
      </c>
      <c r="L29" s="136">
        <v>0.3798202695212751</v>
      </c>
    </row>
    <row r="30" ht="13.5" thickTop="1"/>
    <row r="31" spans="1:5" ht="12.75">
      <c r="A31" s="137"/>
      <c r="E31" s="68" t="s">
        <v>442</v>
      </c>
    </row>
  </sheetData>
  <sheetProtection/>
  <mergeCells count="10">
    <mergeCell ref="A6:A7"/>
    <mergeCell ref="B6:B7"/>
    <mergeCell ref="D6:E6"/>
    <mergeCell ref="F6:H6"/>
    <mergeCell ref="I6:L6"/>
    <mergeCell ref="A1:L1"/>
    <mergeCell ref="A2:L2"/>
    <mergeCell ref="A3:L3"/>
    <mergeCell ref="A4:L4"/>
    <mergeCell ref="A5:L5"/>
  </mergeCells>
  <printOptions/>
  <pageMargins left="0.75" right="0.75" top="1" bottom="1" header="0.5" footer="0.5"/>
  <pageSetup fitToHeight="1" fitToWidth="1" horizontalDpi="600" verticalDpi="600" orientation="portrait" scale="67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zoomScalePageLayoutView="0" workbookViewId="0" topLeftCell="A1">
      <selection activeCell="D18" sqref="D18"/>
    </sheetView>
  </sheetViews>
  <sheetFormatPr defaultColWidth="12.421875" defaultRowHeight="12.75"/>
  <cols>
    <col min="1" max="1" width="15.57421875" style="39" customWidth="1"/>
    <col min="2" max="2" width="12.421875" style="39" customWidth="1"/>
    <col min="3" max="3" width="14.00390625" style="39" customWidth="1"/>
    <col min="4" max="7" width="12.421875" style="39" customWidth="1"/>
    <col min="8" max="9" width="12.421875" style="39" hidden="1" customWidth="1"/>
    <col min="10" max="16384" width="12.421875" style="39" customWidth="1"/>
  </cols>
  <sheetData>
    <row r="1" spans="1:9" ht="12.75">
      <c r="A1" s="1984" t="s">
        <v>443</v>
      </c>
      <c r="B1" s="1984"/>
      <c r="C1" s="1984"/>
      <c r="D1" s="1984"/>
      <c r="E1" s="1984"/>
      <c r="F1" s="1984"/>
      <c r="G1" s="1984"/>
      <c r="H1" s="138"/>
      <c r="I1" s="138"/>
    </row>
    <row r="2" spans="1:10" ht="19.5" customHeight="1">
      <c r="A2" s="1985" t="s">
        <v>35</v>
      </c>
      <c r="B2" s="1985"/>
      <c r="C2" s="1985"/>
      <c r="D2" s="1985"/>
      <c r="E2" s="1985"/>
      <c r="F2" s="1985"/>
      <c r="G2" s="1985"/>
      <c r="H2" s="1985"/>
      <c r="I2" s="1985"/>
      <c r="J2" s="41"/>
    </row>
    <row r="3" spans="1:9" ht="14.25" customHeight="1">
      <c r="A3" s="1986" t="s">
        <v>444</v>
      </c>
      <c r="B3" s="1986"/>
      <c r="C3" s="1986"/>
      <c r="D3" s="1986"/>
      <c r="E3" s="1986"/>
      <c r="F3" s="1986"/>
      <c r="G3" s="1986"/>
      <c r="H3" s="1986"/>
      <c r="I3" s="1986"/>
    </row>
    <row r="4" spans="1:9" ht="15.75" customHeight="1" thickBot="1">
      <c r="A4" s="1987" t="s">
        <v>393</v>
      </c>
      <c r="B4" s="1988"/>
      <c r="C4" s="1988"/>
      <c r="D4" s="1988"/>
      <c r="E4" s="1988"/>
      <c r="F4" s="1988"/>
      <c r="G4" s="1988"/>
      <c r="H4" s="1988"/>
      <c r="I4" s="1988"/>
    </row>
    <row r="5" spans="1:13" ht="24.75" customHeight="1" thickTop="1">
      <c r="A5" s="1967" t="s">
        <v>445</v>
      </c>
      <c r="B5" s="1970" t="s">
        <v>63</v>
      </c>
      <c r="C5" s="1970"/>
      <c r="D5" s="1970" t="s">
        <v>64</v>
      </c>
      <c r="E5" s="1970"/>
      <c r="F5" s="1969" t="s">
        <v>65</v>
      </c>
      <c r="G5" s="1971"/>
      <c r="H5" s="139" t="s">
        <v>446</v>
      </c>
      <c r="I5" s="140"/>
      <c r="J5" s="42"/>
      <c r="K5" s="42"/>
      <c r="L5" s="42"/>
      <c r="M5" s="42"/>
    </row>
    <row r="6" spans="1:13" ht="24.75" customHeight="1">
      <c r="A6" s="1968"/>
      <c r="B6" s="44" t="s">
        <v>395</v>
      </c>
      <c r="C6" s="43" t="s">
        <v>66</v>
      </c>
      <c r="D6" s="43" t="s">
        <v>395</v>
      </c>
      <c r="E6" s="44" t="s">
        <v>66</v>
      </c>
      <c r="F6" s="44" t="s">
        <v>395</v>
      </c>
      <c r="G6" s="141" t="s">
        <v>66</v>
      </c>
      <c r="H6" s="142" t="s">
        <v>447</v>
      </c>
      <c r="I6" s="142" t="s">
        <v>448</v>
      </c>
      <c r="J6" s="42"/>
      <c r="K6" s="42"/>
      <c r="L6" s="42"/>
      <c r="M6" s="42"/>
    </row>
    <row r="7" spans="1:16" ht="24.75" customHeight="1">
      <c r="A7" s="46" t="s">
        <v>396</v>
      </c>
      <c r="B7" s="143">
        <v>257.9</v>
      </c>
      <c r="C7" s="143">
        <v>11.8</v>
      </c>
      <c r="D7" s="143">
        <v>273.2</v>
      </c>
      <c r="E7" s="143">
        <v>5.9</v>
      </c>
      <c r="F7" s="143">
        <v>293.5</v>
      </c>
      <c r="G7" s="144">
        <v>7.430453879941439</v>
      </c>
      <c r="H7" s="42"/>
      <c r="I7" s="42"/>
      <c r="J7" s="42"/>
      <c r="L7" s="42"/>
      <c r="M7" s="42"/>
      <c r="N7" s="42"/>
      <c r="O7" s="42"/>
      <c r="P7" s="42"/>
    </row>
    <row r="8" spans="1:16" ht="24.75" customHeight="1">
      <c r="A8" s="46" t="s">
        <v>397</v>
      </c>
      <c r="B8" s="143">
        <v>259.1</v>
      </c>
      <c r="C8" s="143">
        <v>10.2</v>
      </c>
      <c r="D8" s="143">
        <v>278.8</v>
      </c>
      <c r="E8" s="143">
        <v>7.6</v>
      </c>
      <c r="F8" s="143">
        <v>299.2</v>
      </c>
      <c r="G8" s="144">
        <v>7.317073170731689</v>
      </c>
      <c r="H8" s="42"/>
      <c r="I8" s="42"/>
      <c r="J8" s="42"/>
      <c r="L8" s="42"/>
      <c r="M8" s="42"/>
      <c r="N8" s="42"/>
      <c r="O8" s="42"/>
      <c r="P8" s="42"/>
    </row>
    <row r="9" spans="1:16" ht="24.75" customHeight="1">
      <c r="A9" s="46" t="s">
        <v>398</v>
      </c>
      <c r="B9" s="143">
        <v>260.1</v>
      </c>
      <c r="C9" s="143">
        <v>10.2</v>
      </c>
      <c r="D9" s="143">
        <v>279.7</v>
      </c>
      <c r="E9" s="143">
        <v>7.5</v>
      </c>
      <c r="F9" s="143">
        <v>299.8</v>
      </c>
      <c r="G9" s="144">
        <v>7.2</v>
      </c>
      <c r="H9" s="42"/>
      <c r="I9" s="42"/>
      <c r="J9" s="42"/>
      <c r="K9" s="42"/>
      <c r="L9" s="42"/>
      <c r="M9" s="42"/>
      <c r="N9" s="42"/>
      <c r="O9" s="42"/>
      <c r="P9" s="42"/>
    </row>
    <row r="10" spans="1:16" ht="24.75" customHeight="1">
      <c r="A10" s="46" t="s">
        <v>399</v>
      </c>
      <c r="B10" s="143">
        <v>258.5</v>
      </c>
      <c r="C10" s="143">
        <v>9.9</v>
      </c>
      <c r="D10" s="143">
        <v>281.8</v>
      </c>
      <c r="E10" s="143">
        <v>9</v>
      </c>
      <c r="F10" s="143">
        <v>300.8</v>
      </c>
      <c r="G10" s="144">
        <v>6.7</v>
      </c>
      <c r="H10" s="42"/>
      <c r="I10" s="42"/>
      <c r="J10" s="42"/>
      <c r="K10" s="42"/>
      <c r="L10" s="42"/>
      <c r="M10" s="42"/>
      <c r="N10" s="42"/>
      <c r="O10" s="42"/>
      <c r="P10" s="42"/>
    </row>
    <row r="11" spans="1:16" ht="24.75" customHeight="1">
      <c r="A11" s="46" t="s">
        <v>400</v>
      </c>
      <c r="B11" s="143">
        <v>255.2</v>
      </c>
      <c r="C11" s="143">
        <v>8.3</v>
      </c>
      <c r="D11" s="143">
        <v>278.8</v>
      </c>
      <c r="E11" s="143">
        <v>9.2</v>
      </c>
      <c r="F11" s="143">
        <v>297.2</v>
      </c>
      <c r="G11" s="144">
        <v>6.6</v>
      </c>
      <c r="H11" s="42"/>
      <c r="I11" s="42"/>
      <c r="J11" s="42"/>
      <c r="K11" s="42"/>
      <c r="L11" s="42"/>
      <c r="M11" s="42"/>
      <c r="N11" s="42"/>
      <c r="O11" s="42"/>
      <c r="P11" s="42"/>
    </row>
    <row r="12" spans="1:16" ht="24.75" customHeight="1">
      <c r="A12" s="46" t="s">
        <v>401</v>
      </c>
      <c r="B12" s="143">
        <v>255</v>
      </c>
      <c r="C12" s="143">
        <v>9.1</v>
      </c>
      <c r="D12" s="143">
        <v>277.7</v>
      </c>
      <c r="E12" s="143">
        <v>8.9</v>
      </c>
      <c r="F12" s="143">
        <v>292.8</v>
      </c>
      <c r="G12" s="144">
        <v>5.4</v>
      </c>
      <c r="H12" s="42"/>
      <c r="I12" s="42"/>
      <c r="J12" s="42"/>
      <c r="K12" s="42"/>
      <c r="L12" s="42"/>
      <c r="M12" s="42"/>
      <c r="N12" s="42"/>
      <c r="O12" s="42"/>
      <c r="P12" s="42"/>
    </row>
    <row r="13" spans="1:16" ht="24.75" customHeight="1">
      <c r="A13" s="46" t="s">
        <v>402</v>
      </c>
      <c r="B13" s="143">
        <v>254.6</v>
      </c>
      <c r="C13" s="143">
        <v>9.5</v>
      </c>
      <c r="D13" s="143">
        <v>275.1</v>
      </c>
      <c r="E13" s="143">
        <v>8.1</v>
      </c>
      <c r="F13" s="143">
        <v>290.2</v>
      </c>
      <c r="G13" s="144">
        <v>5.5</v>
      </c>
      <c r="H13" s="42"/>
      <c r="I13" s="42"/>
      <c r="J13" s="42"/>
      <c r="K13" s="42"/>
      <c r="L13" s="42"/>
      <c r="M13" s="42"/>
      <c r="N13" s="42"/>
      <c r="O13" s="42"/>
      <c r="P13" s="42"/>
    </row>
    <row r="14" spans="1:16" ht="24.75" customHeight="1">
      <c r="A14" s="46" t="s">
        <v>403</v>
      </c>
      <c r="B14" s="143">
        <v>256.6</v>
      </c>
      <c r="C14" s="143">
        <v>9</v>
      </c>
      <c r="D14" s="143">
        <v>277.9</v>
      </c>
      <c r="E14" s="143">
        <v>8.3</v>
      </c>
      <c r="F14" s="143"/>
      <c r="G14" s="144"/>
      <c r="H14" s="42"/>
      <c r="I14" s="42"/>
      <c r="J14" s="42"/>
      <c r="K14" s="42"/>
      <c r="L14" s="42"/>
      <c r="M14" s="42"/>
      <c r="N14" s="42"/>
      <c r="O14" s="42"/>
      <c r="P14" s="42"/>
    </row>
    <row r="15" spans="1:16" ht="24.75" customHeight="1">
      <c r="A15" s="46" t="s">
        <v>404</v>
      </c>
      <c r="B15" s="143">
        <v>254.5</v>
      </c>
      <c r="C15" s="143">
        <v>8.4</v>
      </c>
      <c r="D15" s="143">
        <v>277.4</v>
      </c>
      <c r="E15" s="143">
        <v>9</v>
      </c>
      <c r="F15" s="143"/>
      <c r="G15" s="144"/>
      <c r="K15" s="42"/>
      <c r="L15" s="42"/>
      <c r="M15" s="42"/>
      <c r="N15" s="42"/>
      <c r="O15" s="42"/>
      <c r="P15" s="42"/>
    </row>
    <row r="16" spans="1:16" ht="24.75" customHeight="1">
      <c r="A16" s="46" t="s">
        <v>405</v>
      </c>
      <c r="B16" s="143">
        <v>259.2</v>
      </c>
      <c r="C16" s="143">
        <v>8.1</v>
      </c>
      <c r="D16" s="143">
        <v>282.81431836721043</v>
      </c>
      <c r="E16" s="143">
        <v>9.1</v>
      </c>
      <c r="F16" s="143"/>
      <c r="G16" s="144"/>
      <c r="K16" s="42"/>
      <c r="L16" s="42"/>
      <c r="M16" s="42"/>
      <c r="N16" s="42"/>
      <c r="O16" s="42"/>
      <c r="P16" s="42"/>
    </row>
    <row r="17" spans="1:16" ht="24.75" customHeight="1">
      <c r="A17" s="46" t="s">
        <v>406</v>
      </c>
      <c r="B17" s="143">
        <v>260.4</v>
      </c>
      <c r="C17" s="143">
        <v>6.7</v>
      </c>
      <c r="D17" s="143">
        <v>284.2</v>
      </c>
      <c r="E17" s="143">
        <v>9.1</v>
      </c>
      <c r="F17" s="143"/>
      <c r="G17" s="144"/>
      <c r="K17" s="42"/>
      <c r="L17" s="42"/>
      <c r="M17" s="42"/>
      <c r="N17" s="42"/>
      <c r="O17" s="42"/>
      <c r="P17" s="42"/>
    </row>
    <row r="18" spans="1:16" ht="24.75" customHeight="1">
      <c r="A18" s="46" t="s">
        <v>407</v>
      </c>
      <c r="B18" s="143">
        <v>267.9</v>
      </c>
      <c r="C18" s="143">
        <v>6.7</v>
      </c>
      <c r="D18" s="143">
        <v>288.9</v>
      </c>
      <c r="E18" s="143">
        <v>7.8</v>
      </c>
      <c r="F18" s="143"/>
      <c r="G18" s="144"/>
      <c r="K18" s="42"/>
      <c r="L18" s="42"/>
      <c r="M18" s="42"/>
      <c r="N18" s="42"/>
      <c r="O18" s="42"/>
      <c r="P18" s="42"/>
    </row>
    <row r="19" spans="1:7" ht="24.75" customHeight="1" thickBot="1">
      <c r="A19" s="61" t="s">
        <v>408</v>
      </c>
      <c r="B19" s="145">
        <v>258.3</v>
      </c>
      <c r="C19" s="145">
        <v>9</v>
      </c>
      <c r="D19" s="145">
        <v>279.7</v>
      </c>
      <c r="E19" s="145">
        <v>8.3</v>
      </c>
      <c r="F19" s="145"/>
      <c r="G19" s="146"/>
    </row>
    <row r="20" spans="1:4" ht="19.5" customHeight="1" thickTop="1">
      <c r="A20" s="65"/>
      <c r="D20" s="42"/>
    </row>
    <row r="21" spans="1:7" ht="19.5" customHeight="1">
      <c r="A21" s="65"/>
      <c r="G21" s="41"/>
    </row>
    <row r="23" spans="1:2" ht="12.75">
      <c r="A23" s="147"/>
      <c r="B23" s="147"/>
    </row>
    <row r="24" spans="1:2" ht="12.75">
      <c r="A24" s="148"/>
      <c r="B24" s="147"/>
    </row>
    <row r="25" spans="1:2" ht="12.75">
      <c r="A25" s="148"/>
      <c r="B25" s="147"/>
    </row>
    <row r="26" spans="1:2" ht="12.75">
      <c r="A26" s="148"/>
      <c r="B26" s="147"/>
    </row>
    <row r="27" spans="1:2" ht="12.75">
      <c r="A27" s="147"/>
      <c r="B27" s="147"/>
    </row>
  </sheetData>
  <sheetProtection/>
  <mergeCells count="8">
    <mergeCell ref="A1:G1"/>
    <mergeCell ref="A2:I2"/>
    <mergeCell ref="A3:I3"/>
    <mergeCell ref="A4:I4"/>
    <mergeCell ref="A5:A6"/>
    <mergeCell ref="B5:C5"/>
    <mergeCell ref="D5:E5"/>
    <mergeCell ref="F5:G5"/>
  </mergeCells>
  <printOptions/>
  <pageMargins left="0.75" right="0.75" top="1" bottom="1" header="0.5" footer="0.5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PageLayoutView="0" workbookViewId="0" topLeftCell="A1">
      <selection activeCell="N32" sqref="N32"/>
    </sheetView>
  </sheetViews>
  <sheetFormatPr defaultColWidth="9.140625" defaultRowHeight="16.5" customHeight="1"/>
  <cols>
    <col min="1" max="1" width="47.8515625" style="11" customWidth="1"/>
    <col min="2" max="3" width="10.57421875" style="11" bestFit="1" customWidth="1"/>
    <col min="4" max="5" width="10.57421875" style="442" bestFit="1" customWidth="1"/>
    <col min="6" max="6" width="9.28125" style="11" bestFit="1" customWidth="1"/>
    <col min="7" max="7" width="2.421875" style="442" bestFit="1" customWidth="1"/>
    <col min="8" max="8" width="7.7109375" style="11" bestFit="1" customWidth="1"/>
    <col min="9" max="9" width="11.140625" style="442" bestFit="1" customWidth="1"/>
    <col min="10" max="10" width="2.140625" style="442" customWidth="1"/>
    <col min="11" max="11" width="7.7109375" style="442" bestFit="1" customWidth="1"/>
    <col min="12" max="16384" width="9.140625" style="11" customWidth="1"/>
  </cols>
  <sheetData>
    <row r="1" spans="1:11" ht="12.75">
      <c r="A1" s="1826" t="s">
        <v>620</v>
      </c>
      <c r="B1" s="1826"/>
      <c r="C1" s="1826"/>
      <c r="D1" s="1826"/>
      <c r="E1" s="1826"/>
      <c r="F1" s="1826"/>
      <c r="G1" s="1826"/>
      <c r="H1" s="1826"/>
      <c r="I1" s="1826"/>
      <c r="J1" s="1826"/>
      <c r="K1" s="1826"/>
    </row>
    <row r="2" spans="1:11" ht="15.75">
      <c r="A2" s="1827" t="s">
        <v>4</v>
      </c>
      <c r="B2" s="1827"/>
      <c r="C2" s="1827"/>
      <c r="D2" s="1827"/>
      <c r="E2" s="1827"/>
      <c r="F2" s="1827"/>
      <c r="G2" s="1827"/>
      <c r="H2" s="1827"/>
      <c r="I2" s="1827"/>
      <c r="J2" s="1827"/>
      <c r="K2" s="1827"/>
    </row>
    <row r="3" spans="4:11" ht="13.5" thickBot="1">
      <c r="D3" s="11"/>
      <c r="E3" s="11"/>
      <c r="G3" s="11"/>
      <c r="I3" s="1820" t="s">
        <v>486</v>
      </c>
      <c r="J3" s="1820"/>
      <c r="K3" s="1820"/>
    </row>
    <row r="4" spans="1:11" ht="13.5" thickTop="1">
      <c r="A4" s="359"/>
      <c r="B4" s="360">
        <v>2013</v>
      </c>
      <c r="C4" s="361">
        <v>2014</v>
      </c>
      <c r="D4" s="362">
        <v>2014</v>
      </c>
      <c r="E4" s="363">
        <v>2015</v>
      </c>
      <c r="F4" s="1821" t="s">
        <v>580</v>
      </c>
      <c r="G4" s="1821"/>
      <c r="H4" s="1821"/>
      <c r="I4" s="1821"/>
      <c r="J4" s="1821"/>
      <c r="K4" s="1822"/>
    </row>
    <row r="5" spans="1:11" ht="12.75">
      <c r="A5" s="443" t="s">
        <v>621</v>
      </c>
      <c r="B5" s="365" t="s">
        <v>582</v>
      </c>
      <c r="C5" s="365" t="s">
        <v>583</v>
      </c>
      <c r="D5" s="366" t="s">
        <v>584</v>
      </c>
      <c r="E5" s="367" t="s">
        <v>1534</v>
      </c>
      <c r="F5" s="1823" t="s">
        <v>64</v>
      </c>
      <c r="G5" s="1823"/>
      <c r="H5" s="1824"/>
      <c r="I5" s="1823" t="s">
        <v>65</v>
      </c>
      <c r="J5" s="1823"/>
      <c r="K5" s="1825"/>
    </row>
    <row r="6" spans="1:11" ht="12.75">
      <c r="A6" s="443"/>
      <c r="B6" s="444"/>
      <c r="C6" s="444"/>
      <c r="D6" s="445"/>
      <c r="E6" s="446"/>
      <c r="F6" s="447" t="s">
        <v>487</v>
      </c>
      <c r="G6" s="448" t="s">
        <v>24</v>
      </c>
      <c r="H6" s="449" t="s">
        <v>585</v>
      </c>
      <c r="I6" s="450" t="s">
        <v>487</v>
      </c>
      <c r="J6" s="448" t="s">
        <v>24</v>
      </c>
      <c r="K6" s="451" t="s">
        <v>585</v>
      </c>
    </row>
    <row r="7" spans="1:11" ht="16.5" customHeight="1">
      <c r="A7" s="378" t="s">
        <v>622</v>
      </c>
      <c r="B7" s="452">
        <v>473791.1171752001</v>
      </c>
      <c r="C7" s="452">
        <v>570820.8757460299</v>
      </c>
      <c r="D7" s="452">
        <v>593752.93291056</v>
      </c>
      <c r="E7" s="453">
        <v>612951.7324003</v>
      </c>
      <c r="F7" s="454">
        <v>97029.75857082981</v>
      </c>
      <c r="G7" s="455"/>
      <c r="H7" s="453">
        <v>20.479438101189608</v>
      </c>
      <c r="I7" s="456">
        <v>19198.799489739933</v>
      </c>
      <c r="J7" s="457"/>
      <c r="K7" s="458">
        <v>3.2334660471701526</v>
      </c>
    </row>
    <row r="8" spans="1:11" ht="16.5" customHeight="1">
      <c r="A8" s="397" t="s">
        <v>623</v>
      </c>
      <c r="B8" s="459">
        <v>14201.725638799999</v>
      </c>
      <c r="C8" s="459">
        <v>14806.674966379998</v>
      </c>
      <c r="D8" s="459">
        <v>15882.78523922</v>
      </c>
      <c r="E8" s="460">
        <v>19224.643057060002</v>
      </c>
      <c r="F8" s="461">
        <v>604.9493275799996</v>
      </c>
      <c r="G8" s="462"/>
      <c r="H8" s="463">
        <v>4.259688878422213</v>
      </c>
      <c r="I8" s="464">
        <v>3341.857817840002</v>
      </c>
      <c r="J8" s="465"/>
      <c r="K8" s="466">
        <v>21.040754297853365</v>
      </c>
    </row>
    <row r="9" spans="1:11" ht="16.5" customHeight="1">
      <c r="A9" s="397" t="s">
        <v>624</v>
      </c>
      <c r="B9" s="459">
        <v>6594.9228</v>
      </c>
      <c r="C9" s="459">
        <v>6296.128100000001</v>
      </c>
      <c r="D9" s="459">
        <v>5469.26712</v>
      </c>
      <c r="E9" s="460">
        <v>4580.58968</v>
      </c>
      <c r="F9" s="461">
        <v>-298.79469999999947</v>
      </c>
      <c r="G9" s="462"/>
      <c r="H9" s="467">
        <v>-4.5306777510723775</v>
      </c>
      <c r="I9" s="464">
        <v>-888.6774400000004</v>
      </c>
      <c r="J9" s="465"/>
      <c r="K9" s="468">
        <v>-16.248565310520075</v>
      </c>
    </row>
    <row r="10" spans="1:11" ht="16.5" customHeight="1">
      <c r="A10" s="397" t="s">
        <v>625</v>
      </c>
      <c r="B10" s="459">
        <v>0</v>
      </c>
      <c r="C10" s="459">
        <v>0</v>
      </c>
      <c r="D10" s="459">
        <v>0</v>
      </c>
      <c r="E10" s="460">
        <v>0</v>
      </c>
      <c r="F10" s="461">
        <v>0</v>
      </c>
      <c r="G10" s="462"/>
      <c r="H10" s="463"/>
      <c r="I10" s="464">
        <v>0</v>
      </c>
      <c r="J10" s="465"/>
      <c r="K10" s="468"/>
    </row>
    <row r="11" spans="1:11" ht="16.5" customHeight="1">
      <c r="A11" s="397" t="s">
        <v>626</v>
      </c>
      <c r="B11" s="459">
        <v>452994.4687364001</v>
      </c>
      <c r="C11" s="459">
        <v>549718.0726796499</v>
      </c>
      <c r="D11" s="459">
        <v>572400.8805513401</v>
      </c>
      <c r="E11" s="460">
        <v>589146.4996632399</v>
      </c>
      <c r="F11" s="461">
        <v>96723.60394324985</v>
      </c>
      <c r="G11" s="462"/>
      <c r="H11" s="467">
        <v>21.352049664768387</v>
      </c>
      <c r="I11" s="464">
        <v>16745.61911189987</v>
      </c>
      <c r="J11" s="465"/>
      <c r="K11" s="468">
        <v>2.925505477170193</v>
      </c>
    </row>
    <row r="12" spans="1:11" ht="16.5" customHeight="1">
      <c r="A12" s="378" t="s">
        <v>627</v>
      </c>
      <c r="B12" s="452">
        <v>15716.750488190002</v>
      </c>
      <c r="C12" s="452">
        <v>23670.57448819</v>
      </c>
      <c r="D12" s="452">
        <v>23332.6427141</v>
      </c>
      <c r="E12" s="453">
        <v>21997.94947425</v>
      </c>
      <c r="F12" s="454">
        <v>7953.823999999997</v>
      </c>
      <c r="G12" s="455"/>
      <c r="H12" s="469">
        <v>50.607305918463986</v>
      </c>
      <c r="I12" s="470">
        <v>-1334.6932398499994</v>
      </c>
      <c r="J12" s="471"/>
      <c r="K12" s="472">
        <v>-5.720283193825445</v>
      </c>
    </row>
    <row r="13" spans="1:11" ht="16.5" customHeight="1">
      <c r="A13" s="397" t="s">
        <v>628</v>
      </c>
      <c r="B13" s="459">
        <v>12968.932488190001</v>
      </c>
      <c r="C13" s="459">
        <v>21468.93248819</v>
      </c>
      <c r="D13" s="459">
        <v>22048.5747141</v>
      </c>
      <c r="E13" s="460">
        <v>21468.93247425</v>
      </c>
      <c r="F13" s="461">
        <v>8499.999999999998</v>
      </c>
      <c r="G13" s="462"/>
      <c r="H13" s="467">
        <v>65.54124641901265</v>
      </c>
      <c r="I13" s="464">
        <v>-579.6422398499999</v>
      </c>
      <c r="J13" s="465"/>
      <c r="K13" s="468">
        <v>-2.6289329236293915</v>
      </c>
    </row>
    <row r="14" spans="1:11" ht="16.5" customHeight="1">
      <c r="A14" s="397" t="s">
        <v>629</v>
      </c>
      <c r="B14" s="459">
        <v>319.2</v>
      </c>
      <c r="C14" s="459">
        <v>319.2</v>
      </c>
      <c r="D14" s="459">
        <v>0</v>
      </c>
      <c r="E14" s="460">
        <v>0</v>
      </c>
      <c r="F14" s="461">
        <v>0</v>
      </c>
      <c r="G14" s="462"/>
      <c r="H14" s="467">
        <v>0</v>
      </c>
      <c r="I14" s="464">
        <v>0</v>
      </c>
      <c r="J14" s="465"/>
      <c r="K14" s="468" t="e">
        <v>#DIV/0!</v>
      </c>
    </row>
    <row r="15" spans="1:11" ht="16.5" customHeight="1">
      <c r="A15" s="397" t="s">
        <v>630</v>
      </c>
      <c r="B15" s="459">
        <v>2428.618</v>
      </c>
      <c r="C15" s="459">
        <v>1882.442</v>
      </c>
      <c r="D15" s="459">
        <v>1284.068</v>
      </c>
      <c r="E15" s="460">
        <v>529.017</v>
      </c>
      <c r="F15" s="461">
        <v>-546.1759999999999</v>
      </c>
      <c r="G15" s="462"/>
      <c r="H15" s="467">
        <v>-22.489168737117158</v>
      </c>
      <c r="I15" s="464">
        <v>-755.0509999999999</v>
      </c>
      <c r="J15" s="465"/>
      <c r="K15" s="468">
        <v>-58.80148091845603</v>
      </c>
    </row>
    <row r="16" spans="1:11" ht="16.5" customHeight="1">
      <c r="A16" s="397" t="s">
        <v>631</v>
      </c>
      <c r="B16" s="459">
        <v>0</v>
      </c>
      <c r="C16" s="459">
        <v>0</v>
      </c>
      <c r="D16" s="459">
        <v>0</v>
      </c>
      <c r="E16" s="460">
        <v>0</v>
      </c>
      <c r="F16" s="461">
        <v>0</v>
      </c>
      <c r="G16" s="462"/>
      <c r="H16" s="463"/>
      <c r="I16" s="464">
        <v>0</v>
      </c>
      <c r="J16" s="465"/>
      <c r="K16" s="466"/>
    </row>
    <row r="17" spans="1:11" ht="16.5" customHeight="1">
      <c r="A17" s="473" t="s">
        <v>632</v>
      </c>
      <c r="B17" s="452">
        <v>31</v>
      </c>
      <c r="C17" s="452">
        <v>31</v>
      </c>
      <c r="D17" s="452">
        <v>31</v>
      </c>
      <c r="E17" s="453">
        <v>31</v>
      </c>
      <c r="F17" s="454">
        <v>0</v>
      </c>
      <c r="G17" s="455"/>
      <c r="H17" s="474">
        <v>0</v>
      </c>
      <c r="I17" s="470">
        <v>0</v>
      </c>
      <c r="J17" s="471"/>
      <c r="K17" s="475">
        <v>0</v>
      </c>
    </row>
    <row r="18" spans="1:11" ht="16.5" customHeight="1">
      <c r="A18" s="378" t="s">
        <v>633</v>
      </c>
      <c r="B18" s="452">
        <v>249.86490468000005</v>
      </c>
      <c r="C18" s="452">
        <v>249.86490468000005</v>
      </c>
      <c r="D18" s="452">
        <v>506.99356987000004</v>
      </c>
      <c r="E18" s="453">
        <v>1807.8865608199999</v>
      </c>
      <c r="F18" s="454">
        <v>0</v>
      </c>
      <c r="G18" s="455"/>
      <c r="H18" s="469">
        <v>0</v>
      </c>
      <c r="I18" s="470">
        <v>1300.8929909499998</v>
      </c>
      <c r="J18" s="471"/>
      <c r="K18" s="472">
        <v>256.5896429975564</v>
      </c>
    </row>
    <row r="19" spans="1:11" ht="16.5" customHeight="1">
      <c r="A19" s="397" t="s">
        <v>634</v>
      </c>
      <c r="B19" s="459">
        <v>233.86490468000005</v>
      </c>
      <c r="C19" s="459">
        <v>233.86490468000005</v>
      </c>
      <c r="D19" s="476">
        <v>490.99356987000004</v>
      </c>
      <c r="E19" s="477">
        <v>1791.8865608199999</v>
      </c>
      <c r="F19" s="461">
        <v>0</v>
      </c>
      <c r="G19" s="462"/>
      <c r="H19" s="467">
        <v>0</v>
      </c>
      <c r="I19" s="464">
        <v>1300.8929909499998</v>
      </c>
      <c r="J19" s="465"/>
      <c r="K19" s="468">
        <v>264.951125794669</v>
      </c>
    </row>
    <row r="20" spans="1:11" ht="16.5" customHeight="1">
      <c r="A20" s="397" t="s">
        <v>635</v>
      </c>
      <c r="B20" s="459">
        <v>16</v>
      </c>
      <c r="C20" s="459">
        <v>16</v>
      </c>
      <c r="D20" s="476">
        <v>16</v>
      </c>
      <c r="E20" s="477">
        <v>16</v>
      </c>
      <c r="F20" s="461">
        <v>0</v>
      </c>
      <c r="G20" s="462"/>
      <c r="H20" s="467">
        <v>0</v>
      </c>
      <c r="I20" s="464">
        <v>0</v>
      </c>
      <c r="J20" s="465"/>
      <c r="K20" s="466">
        <v>0</v>
      </c>
    </row>
    <row r="21" spans="1:11" ht="16.5" customHeight="1">
      <c r="A21" s="378" t="s">
        <v>636</v>
      </c>
      <c r="B21" s="452">
        <v>2757.62425603</v>
      </c>
      <c r="C21" s="452">
        <v>1628.81128545</v>
      </c>
      <c r="D21" s="452">
        <v>1932.98868759</v>
      </c>
      <c r="E21" s="453">
        <v>2859.3314394</v>
      </c>
      <c r="F21" s="454">
        <v>-1128.8129705800002</v>
      </c>
      <c r="G21" s="455"/>
      <c r="H21" s="469">
        <v>-40.93425593104878</v>
      </c>
      <c r="I21" s="470">
        <v>926.34275181</v>
      </c>
      <c r="J21" s="471"/>
      <c r="K21" s="472">
        <v>47.92282323001797</v>
      </c>
    </row>
    <row r="22" spans="1:11" ht="16.5" customHeight="1">
      <c r="A22" s="397" t="s">
        <v>637</v>
      </c>
      <c r="B22" s="459">
        <v>2757.62425603</v>
      </c>
      <c r="C22" s="459">
        <v>1628.81128545</v>
      </c>
      <c r="D22" s="459">
        <v>1932.98868759</v>
      </c>
      <c r="E22" s="460">
        <v>2649.3314394</v>
      </c>
      <c r="F22" s="461">
        <v>-1128.8129705800002</v>
      </c>
      <c r="G22" s="462"/>
      <c r="H22" s="467">
        <v>-40.93425593104878</v>
      </c>
      <c r="I22" s="464">
        <v>716.34275181</v>
      </c>
      <c r="J22" s="465"/>
      <c r="K22" s="468">
        <v>37.05881759210487</v>
      </c>
    </row>
    <row r="23" spans="1:11" ht="16.5" customHeight="1">
      <c r="A23" s="397" t="s">
        <v>638</v>
      </c>
      <c r="B23" s="459">
        <v>0</v>
      </c>
      <c r="C23" s="459">
        <v>0</v>
      </c>
      <c r="D23" s="459">
        <v>0</v>
      </c>
      <c r="E23" s="460">
        <v>210</v>
      </c>
      <c r="F23" s="461">
        <v>0</v>
      </c>
      <c r="G23" s="462"/>
      <c r="H23" s="463"/>
      <c r="I23" s="464">
        <v>210</v>
      </c>
      <c r="J23" s="465"/>
      <c r="K23" s="466"/>
    </row>
    <row r="24" spans="1:11" ht="16.5" customHeight="1">
      <c r="A24" s="378" t="s">
        <v>639</v>
      </c>
      <c r="B24" s="452">
        <v>4587.00065529</v>
      </c>
      <c r="C24" s="452">
        <v>4281.97564434</v>
      </c>
      <c r="D24" s="452">
        <v>4125.40551419</v>
      </c>
      <c r="E24" s="453">
        <v>4701.57246062</v>
      </c>
      <c r="F24" s="454">
        <v>-305.02501095000025</v>
      </c>
      <c r="G24" s="455"/>
      <c r="H24" s="469">
        <v>-6.649770380961846</v>
      </c>
      <c r="I24" s="470">
        <v>576.1669464300003</v>
      </c>
      <c r="J24" s="471"/>
      <c r="K24" s="472">
        <v>13.966310571122786</v>
      </c>
    </row>
    <row r="25" spans="1:11" ht="16.5" customHeight="1">
      <c r="A25" s="378" t="s">
        <v>640</v>
      </c>
      <c r="B25" s="452">
        <v>37764.50090466001</v>
      </c>
      <c r="C25" s="452">
        <v>40180.50274617001</v>
      </c>
      <c r="D25" s="452">
        <v>31598.61606679</v>
      </c>
      <c r="E25" s="453">
        <v>34619.656693130004</v>
      </c>
      <c r="F25" s="454">
        <v>2416.0018415099985</v>
      </c>
      <c r="G25" s="455"/>
      <c r="H25" s="469">
        <v>6.3975473887750285</v>
      </c>
      <c r="I25" s="470">
        <v>3021.0406263400037</v>
      </c>
      <c r="J25" s="471"/>
      <c r="K25" s="472">
        <v>9.560673859748887</v>
      </c>
    </row>
    <row r="26" spans="1:11" ht="16.5" customHeight="1">
      <c r="A26" s="478" t="s">
        <v>641</v>
      </c>
      <c r="B26" s="479">
        <v>534897.8583840501</v>
      </c>
      <c r="C26" s="479">
        <v>640863.60481486</v>
      </c>
      <c r="D26" s="479">
        <v>655280.5794631</v>
      </c>
      <c r="E26" s="480">
        <v>678969.12902852</v>
      </c>
      <c r="F26" s="481">
        <v>105965.74643080996</v>
      </c>
      <c r="G26" s="482"/>
      <c r="H26" s="483">
        <v>19.810463767968177</v>
      </c>
      <c r="I26" s="484">
        <v>23688.54956542002</v>
      </c>
      <c r="J26" s="485"/>
      <c r="K26" s="486">
        <v>3.6150239008806104</v>
      </c>
    </row>
    <row r="27" spans="1:11" ht="16.5" customHeight="1">
      <c r="A27" s="378" t="s">
        <v>642</v>
      </c>
      <c r="B27" s="452">
        <v>354220.22007799</v>
      </c>
      <c r="C27" s="452">
        <v>397873.25700066</v>
      </c>
      <c r="D27" s="452">
        <v>436594.17847192</v>
      </c>
      <c r="E27" s="453">
        <v>387414.13342411997</v>
      </c>
      <c r="F27" s="454">
        <v>43653.03692267003</v>
      </c>
      <c r="G27" s="455"/>
      <c r="H27" s="469">
        <v>12.323699904273894</v>
      </c>
      <c r="I27" s="470">
        <v>-49180.04504780006</v>
      </c>
      <c r="J27" s="471"/>
      <c r="K27" s="472">
        <v>-11.264475678519181</v>
      </c>
    </row>
    <row r="28" spans="1:11" ht="16.5" customHeight="1">
      <c r="A28" s="397" t="s">
        <v>643</v>
      </c>
      <c r="B28" s="459">
        <v>195874.235903968</v>
      </c>
      <c r="C28" s="459">
        <v>218619.729083341</v>
      </c>
      <c r="D28" s="459">
        <v>227537.39173336106</v>
      </c>
      <c r="E28" s="460">
        <v>247277.38089692098</v>
      </c>
      <c r="F28" s="461">
        <v>22745.493179373007</v>
      </c>
      <c r="G28" s="462"/>
      <c r="H28" s="467">
        <v>11.61229452888563</v>
      </c>
      <c r="I28" s="464">
        <v>19739.98916355992</v>
      </c>
      <c r="J28" s="465"/>
      <c r="K28" s="468">
        <v>8.675492416073821</v>
      </c>
    </row>
    <row r="29" spans="1:11" ht="16.5" customHeight="1">
      <c r="A29" s="397" t="s">
        <v>644</v>
      </c>
      <c r="B29" s="459">
        <v>34872.066018842</v>
      </c>
      <c r="C29" s="459">
        <v>31713.951228749</v>
      </c>
      <c r="D29" s="459">
        <v>41129.87280457899</v>
      </c>
      <c r="E29" s="460">
        <v>36301.38972577901</v>
      </c>
      <c r="F29" s="461">
        <v>-3158.114790093001</v>
      </c>
      <c r="G29" s="462"/>
      <c r="H29" s="467">
        <v>-9.056288171703434</v>
      </c>
      <c r="I29" s="464">
        <v>-4828.483078799982</v>
      </c>
      <c r="J29" s="465"/>
      <c r="K29" s="468">
        <v>-11.739601291114196</v>
      </c>
    </row>
    <row r="30" spans="1:11" ht="16.5" customHeight="1">
      <c r="A30" s="397" t="s">
        <v>645</v>
      </c>
      <c r="B30" s="459">
        <v>107355.67587310003</v>
      </c>
      <c r="C30" s="459">
        <v>112955.16947973</v>
      </c>
      <c r="D30" s="459">
        <v>143481.39134852</v>
      </c>
      <c r="E30" s="460">
        <v>83850.72705146</v>
      </c>
      <c r="F30" s="461">
        <v>5599.493606629971</v>
      </c>
      <c r="G30" s="462"/>
      <c r="H30" s="467">
        <v>5.215833779714509</v>
      </c>
      <c r="I30" s="464">
        <v>-59630.66429706001</v>
      </c>
      <c r="J30" s="465"/>
      <c r="K30" s="468">
        <v>-41.55985925186325</v>
      </c>
    </row>
    <row r="31" spans="1:11" ht="16.5" customHeight="1">
      <c r="A31" s="397" t="s">
        <v>646</v>
      </c>
      <c r="B31" s="459">
        <v>6773.17581791</v>
      </c>
      <c r="C31" s="459">
        <v>7869.61346888</v>
      </c>
      <c r="D31" s="459">
        <v>8221.41105572</v>
      </c>
      <c r="E31" s="460">
        <v>8534.915118019999</v>
      </c>
      <c r="F31" s="461">
        <v>1096.4376509700005</v>
      </c>
      <c r="G31" s="462"/>
      <c r="H31" s="467">
        <v>16.18794019890552</v>
      </c>
      <c r="I31" s="464">
        <v>313.5040622999986</v>
      </c>
      <c r="J31" s="465"/>
      <c r="K31" s="468">
        <v>3.8132634431638097</v>
      </c>
    </row>
    <row r="32" spans="1:11" ht="16.5" customHeight="1">
      <c r="A32" s="397" t="s">
        <v>647</v>
      </c>
      <c r="B32" s="459">
        <v>3600.9698973900004</v>
      </c>
      <c r="C32" s="459">
        <v>4346.7096161</v>
      </c>
      <c r="D32" s="459">
        <v>4511.1489249</v>
      </c>
      <c r="E32" s="460">
        <v>4279.891910560001</v>
      </c>
      <c r="F32" s="461">
        <v>745.7397187099996</v>
      </c>
      <c r="G32" s="462"/>
      <c r="H32" s="467">
        <v>20.70941274045404</v>
      </c>
      <c r="I32" s="464">
        <v>-231.25701433999893</v>
      </c>
      <c r="J32" s="465"/>
      <c r="K32" s="468">
        <v>-5.126344046491998</v>
      </c>
    </row>
    <row r="33" spans="1:11" ht="16.5" customHeight="1">
      <c r="A33" s="397" t="s">
        <v>648</v>
      </c>
      <c r="B33" s="459">
        <v>5744.096566779999</v>
      </c>
      <c r="C33" s="459">
        <v>22368.084123859997</v>
      </c>
      <c r="D33" s="459">
        <v>11712.96260484</v>
      </c>
      <c r="E33" s="460">
        <v>7169.8287213799995</v>
      </c>
      <c r="F33" s="461">
        <v>16623.98755708</v>
      </c>
      <c r="G33" s="462"/>
      <c r="H33" s="467">
        <v>289.40995966575474</v>
      </c>
      <c r="I33" s="464">
        <v>-4543.133883460001</v>
      </c>
      <c r="J33" s="465"/>
      <c r="K33" s="468">
        <v>-38.78723117909297</v>
      </c>
    </row>
    <row r="34" spans="1:11" ht="16.5" customHeight="1">
      <c r="A34" s="378" t="s">
        <v>649</v>
      </c>
      <c r="B34" s="452">
        <v>184.51521268998874</v>
      </c>
      <c r="C34" s="452">
        <v>71896.73546693017</v>
      </c>
      <c r="D34" s="452">
        <v>23500.847746380023</v>
      </c>
      <c r="E34" s="453">
        <v>95795.31912112997</v>
      </c>
      <c r="F34" s="454">
        <v>71712.22025424018</v>
      </c>
      <c r="G34" s="455"/>
      <c r="H34" s="474"/>
      <c r="I34" s="470">
        <v>72294.47137474995</v>
      </c>
      <c r="J34" s="471"/>
      <c r="K34" s="472"/>
    </row>
    <row r="35" spans="1:11" ht="16.5" customHeight="1">
      <c r="A35" s="378" t="s">
        <v>650</v>
      </c>
      <c r="B35" s="452">
        <v>8568.979752180001</v>
      </c>
      <c r="C35" s="452">
        <v>8355.14154876</v>
      </c>
      <c r="D35" s="452">
        <v>7482.50040288</v>
      </c>
      <c r="E35" s="453">
        <v>6470.38954332</v>
      </c>
      <c r="F35" s="454">
        <v>-213.83820342000035</v>
      </c>
      <c r="G35" s="455"/>
      <c r="H35" s="469">
        <v>-2.495491990929242</v>
      </c>
      <c r="I35" s="470">
        <v>-1012.1108595600008</v>
      </c>
      <c r="J35" s="471"/>
      <c r="K35" s="472">
        <v>-13.52637226949485</v>
      </c>
    </row>
    <row r="36" spans="1:11" ht="16.5" customHeight="1">
      <c r="A36" s="397" t="s">
        <v>651</v>
      </c>
      <c r="B36" s="459">
        <v>65.71455218000031</v>
      </c>
      <c r="C36" s="459">
        <v>14.33934876000023</v>
      </c>
      <c r="D36" s="459">
        <v>28.992662880000115</v>
      </c>
      <c r="E36" s="460">
        <v>7.808583319999695</v>
      </c>
      <c r="F36" s="461">
        <v>-51.375203420000084</v>
      </c>
      <c r="G36" s="462"/>
      <c r="H36" s="467">
        <v>-78.17934036783363</v>
      </c>
      <c r="I36" s="464">
        <v>-21.18407956000042</v>
      </c>
      <c r="J36" s="465"/>
      <c r="K36" s="468">
        <v>-73.06703646947085</v>
      </c>
    </row>
    <row r="37" spans="1:11" ht="16.5" customHeight="1">
      <c r="A37" s="397" t="s">
        <v>652</v>
      </c>
      <c r="B37" s="459">
        <v>0</v>
      </c>
      <c r="C37" s="459">
        <v>0</v>
      </c>
      <c r="D37" s="459">
        <v>0</v>
      </c>
      <c r="E37" s="460">
        <v>0</v>
      </c>
      <c r="F37" s="461">
        <v>0</v>
      </c>
      <c r="G37" s="462"/>
      <c r="H37" s="463"/>
      <c r="I37" s="464">
        <v>0</v>
      </c>
      <c r="J37" s="465"/>
      <c r="K37" s="466"/>
    </row>
    <row r="38" spans="1:11" ht="16.5" customHeight="1">
      <c r="A38" s="397" t="s">
        <v>653</v>
      </c>
      <c r="B38" s="459">
        <v>0</v>
      </c>
      <c r="C38" s="459">
        <v>0</v>
      </c>
      <c r="D38" s="459">
        <v>0</v>
      </c>
      <c r="E38" s="460">
        <v>0</v>
      </c>
      <c r="F38" s="461">
        <v>0</v>
      </c>
      <c r="G38" s="462"/>
      <c r="H38" s="463"/>
      <c r="I38" s="464">
        <v>0</v>
      </c>
      <c r="J38" s="465"/>
      <c r="K38" s="466"/>
    </row>
    <row r="39" spans="1:11" ht="16.5" customHeight="1">
      <c r="A39" s="397" t="s">
        <v>654</v>
      </c>
      <c r="B39" s="459">
        <v>0</v>
      </c>
      <c r="C39" s="459">
        <v>0</v>
      </c>
      <c r="D39" s="459">
        <v>0</v>
      </c>
      <c r="E39" s="460">
        <v>0</v>
      </c>
      <c r="F39" s="461">
        <v>0</v>
      </c>
      <c r="G39" s="462"/>
      <c r="H39" s="463"/>
      <c r="I39" s="464">
        <v>0</v>
      </c>
      <c r="J39" s="465"/>
      <c r="K39" s="466"/>
    </row>
    <row r="40" spans="1:11" ht="16.5" customHeight="1">
      <c r="A40" s="397" t="s">
        <v>655</v>
      </c>
      <c r="B40" s="459">
        <v>0</v>
      </c>
      <c r="C40" s="459">
        <v>0</v>
      </c>
      <c r="D40" s="459">
        <v>0</v>
      </c>
      <c r="E40" s="460">
        <v>0</v>
      </c>
      <c r="F40" s="461">
        <v>0</v>
      </c>
      <c r="G40" s="462"/>
      <c r="H40" s="463"/>
      <c r="I40" s="464">
        <v>0</v>
      </c>
      <c r="J40" s="487"/>
      <c r="K40" s="466"/>
    </row>
    <row r="41" spans="1:11" ht="16.5" customHeight="1">
      <c r="A41" s="397" t="s">
        <v>656</v>
      </c>
      <c r="B41" s="459">
        <v>8503.2652</v>
      </c>
      <c r="C41" s="459">
        <v>8340.8022</v>
      </c>
      <c r="D41" s="459">
        <v>7453.50774</v>
      </c>
      <c r="E41" s="460">
        <v>6462.58096</v>
      </c>
      <c r="F41" s="461">
        <v>-162.46299999999974</v>
      </c>
      <c r="G41" s="462"/>
      <c r="H41" s="467">
        <v>-1.9105954733718025</v>
      </c>
      <c r="I41" s="464">
        <v>-990.9267799999998</v>
      </c>
      <c r="J41" s="487"/>
      <c r="K41" s="468">
        <v>-13.294770926205542</v>
      </c>
    </row>
    <row r="42" spans="1:11" ht="16.5" customHeight="1">
      <c r="A42" s="397" t="s">
        <v>657</v>
      </c>
      <c r="B42" s="459">
        <v>0</v>
      </c>
      <c r="C42" s="459">
        <v>0</v>
      </c>
      <c r="D42" s="459">
        <v>0</v>
      </c>
      <c r="E42" s="460">
        <v>0</v>
      </c>
      <c r="F42" s="461">
        <v>0</v>
      </c>
      <c r="G42" s="462"/>
      <c r="H42" s="463"/>
      <c r="I42" s="464">
        <v>0</v>
      </c>
      <c r="J42" s="465"/>
      <c r="K42" s="466"/>
    </row>
    <row r="43" spans="1:11" ht="16.5" customHeight="1">
      <c r="A43" s="378" t="s">
        <v>658</v>
      </c>
      <c r="B43" s="452">
        <v>105822.57335585</v>
      </c>
      <c r="C43" s="452">
        <v>120074.04546626999</v>
      </c>
      <c r="D43" s="452">
        <v>110775.1334171</v>
      </c>
      <c r="E43" s="453">
        <v>115119.65607354</v>
      </c>
      <c r="F43" s="454">
        <v>14251.472110419985</v>
      </c>
      <c r="G43" s="455"/>
      <c r="H43" s="469">
        <v>13.467327110347716</v>
      </c>
      <c r="I43" s="470">
        <v>4344.522656439993</v>
      </c>
      <c r="J43" s="488"/>
      <c r="K43" s="472">
        <v>3.9219295183167366</v>
      </c>
    </row>
    <row r="44" spans="1:11" ht="16.5" customHeight="1" thickBot="1">
      <c r="A44" s="416" t="s">
        <v>659</v>
      </c>
      <c r="B44" s="489">
        <v>66101.56998533999</v>
      </c>
      <c r="C44" s="489">
        <v>42664.42533222991</v>
      </c>
      <c r="D44" s="489">
        <v>76927.91942485</v>
      </c>
      <c r="E44" s="490">
        <v>74169.63086641</v>
      </c>
      <c r="F44" s="491">
        <v>-23437.144653110074</v>
      </c>
      <c r="G44" s="492"/>
      <c r="H44" s="493">
        <v>-35.45626020427044</v>
      </c>
      <c r="I44" s="494">
        <v>-2758.288558439992</v>
      </c>
      <c r="J44" s="495"/>
      <c r="K44" s="496">
        <v>-3.5855494065903244</v>
      </c>
    </row>
    <row r="45" spans="1:11" ht="16.5" customHeight="1" thickTop="1">
      <c r="A45" s="497" t="s">
        <v>615</v>
      </c>
      <c r="B45" s="357"/>
      <c r="C45" s="357"/>
      <c r="D45" s="498"/>
      <c r="E45" s="425"/>
      <c r="F45" s="425"/>
      <c r="G45" s="425"/>
      <c r="H45" s="425"/>
      <c r="I45" s="425"/>
      <c r="J45" s="425"/>
      <c r="K45" s="425"/>
    </row>
    <row r="46" spans="1:11" ht="16.5" customHeight="1">
      <c r="A46" s="432" t="s">
        <v>616</v>
      </c>
      <c r="B46" s="499"/>
      <c r="C46" s="500"/>
      <c r="D46" s="436"/>
      <c r="E46" s="436"/>
      <c r="F46" s="438"/>
      <c r="G46" s="438"/>
      <c r="H46" s="436"/>
      <c r="I46" s="438"/>
      <c r="J46" s="438"/>
      <c r="K46" s="438"/>
    </row>
    <row r="47" spans="1:11" ht="16.5" customHeight="1">
      <c r="A47" s="441" t="s">
        <v>660</v>
      </c>
      <c r="B47" s="501">
        <v>465222.1374230201</v>
      </c>
      <c r="C47" s="502">
        <v>562465.7341972699</v>
      </c>
      <c r="D47" s="503">
        <v>586270.43250768</v>
      </c>
      <c r="E47" s="503">
        <v>606481.3428569799</v>
      </c>
      <c r="F47" s="504">
        <v>82666.8218867698</v>
      </c>
      <c r="G47" s="504" t="s">
        <v>587</v>
      </c>
      <c r="H47" s="503">
        <v>17.769322488538847</v>
      </c>
      <c r="I47" s="504">
        <v>19611.703327039893</v>
      </c>
      <c r="J47" s="504" t="s">
        <v>588</v>
      </c>
      <c r="K47" s="504">
        <v>3.34516329659572</v>
      </c>
    </row>
    <row r="48" spans="1:11" ht="16.5" customHeight="1">
      <c r="A48" s="441" t="s">
        <v>661</v>
      </c>
      <c r="B48" s="505">
        <v>-111001.91734502997</v>
      </c>
      <c r="C48" s="505">
        <v>-164592.47719660008</v>
      </c>
      <c r="D48" s="503">
        <v>-149676.25403579004</v>
      </c>
      <c r="E48" s="504">
        <v>-219067.20943285996</v>
      </c>
      <c r="F48" s="504">
        <v>-39013.78496409011</v>
      </c>
      <c r="G48" s="504" t="s">
        <v>587</v>
      </c>
      <c r="H48" s="504">
        <v>35.14694691518041</v>
      </c>
      <c r="I48" s="504">
        <v>-68791.74837480992</v>
      </c>
      <c r="J48" s="504" t="s">
        <v>588</v>
      </c>
      <c r="K48" s="504">
        <v>45.96036212822422</v>
      </c>
    </row>
    <row r="49" spans="1:11" ht="16.5" customHeight="1">
      <c r="A49" s="506" t="s">
        <v>662</v>
      </c>
      <c r="B49" s="507">
        <v>134159.64243653</v>
      </c>
      <c r="C49" s="507">
        <v>122557.9680523299</v>
      </c>
      <c r="D49" s="508">
        <v>156104.43677516</v>
      </c>
      <c r="E49" s="508">
        <v>154669.63024682002</v>
      </c>
      <c r="F49" s="508">
        <v>-26178.449271680103</v>
      </c>
      <c r="G49" s="509" t="s">
        <v>587</v>
      </c>
      <c r="H49" s="507">
        <v>-19.512909244719363</v>
      </c>
      <c r="I49" s="508">
        <v>-2034.0135505999829</v>
      </c>
      <c r="J49" s="509" t="s">
        <v>588</v>
      </c>
      <c r="K49" s="508">
        <v>-1.3029825369599257</v>
      </c>
    </row>
    <row r="50" spans="1:11" ht="16.5" customHeight="1">
      <c r="A50" s="506" t="s">
        <v>18</v>
      </c>
      <c r="B50" s="507" t="s">
        <v>495</v>
      </c>
      <c r="C50" s="507" t="s">
        <v>495</v>
      </c>
      <c r="D50" s="508" t="s">
        <v>495</v>
      </c>
      <c r="E50" s="508">
        <v>40000</v>
      </c>
      <c r="F50" s="508" t="s">
        <v>495</v>
      </c>
      <c r="G50" s="509"/>
      <c r="H50" s="507" t="s">
        <v>495</v>
      </c>
      <c r="I50" s="508">
        <v>40000</v>
      </c>
      <c r="J50" s="509"/>
      <c r="K50" s="508" t="s">
        <v>495</v>
      </c>
    </row>
    <row r="51" spans="1:11" ht="16.5" customHeight="1">
      <c r="A51" s="506" t="s">
        <v>663</v>
      </c>
      <c r="B51" s="510">
        <v>14576.774887480002</v>
      </c>
      <c r="C51" s="510" t="s">
        <v>613</v>
      </c>
      <c r="D51" s="511"/>
      <c r="E51" s="511"/>
      <c r="F51" s="511"/>
      <c r="G51" s="512"/>
      <c r="H51" s="510"/>
      <c r="I51" s="511"/>
      <c r="J51" s="512"/>
      <c r="K51" s="511"/>
    </row>
    <row r="52" spans="1:11" ht="16.5" customHeight="1">
      <c r="A52" s="506" t="s">
        <v>664</v>
      </c>
      <c r="B52" s="510">
        <v>599.2070222600055</v>
      </c>
      <c r="C52" s="510" t="s">
        <v>613</v>
      </c>
      <c r="D52" s="510"/>
      <c r="E52" s="510"/>
      <c r="F52" s="511"/>
      <c r="G52" s="512"/>
      <c r="H52" s="510"/>
      <c r="I52" s="511"/>
      <c r="J52" s="512"/>
      <c r="K52" s="511"/>
    </row>
  </sheetData>
  <sheetProtection/>
  <mergeCells count="6">
    <mergeCell ref="A1:K1"/>
    <mergeCell ref="A2:K2"/>
    <mergeCell ref="I3:K3"/>
    <mergeCell ref="F4:K4"/>
    <mergeCell ref="F5:H5"/>
    <mergeCell ref="I5:K5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1"/>
  <sheetViews>
    <sheetView zoomScalePageLayoutView="0" workbookViewId="0" topLeftCell="A27">
      <selection activeCell="D54" sqref="D54"/>
    </sheetView>
  </sheetViews>
  <sheetFormatPr defaultColWidth="9.140625" defaultRowHeight="24.75" customHeight="1"/>
  <cols>
    <col min="1" max="1" width="6.28125" style="123" customWidth="1"/>
    <col min="2" max="2" width="34.28125" style="68" bestFit="1" customWidth="1"/>
    <col min="3" max="3" width="7.140625" style="68" customWidth="1"/>
    <col min="4" max="4" width="8.140625" style="68" bestFit="1" customWidth="1"/>
    <col min="5" max="5" width="8.28125" style="68" bestFit="1" customWidth="1"/>
    <col min="6" max="6" width="8.140625" style="68" bestFit="1" customWidth="1"/>
    <col min="7" max="7" width="8.7109375" style="68" bestFit="1" customWidth="1"/>
    <col min="8" max="8" width="8.28125" style="68" bestFit="1" customWidth="1"/>
    <col min="9" max="9" width="8.140625" style="68" bestFit="1" customWidth="1"/>
    <col min="10" max="13" width="7.140625" style="68" bestFit="1" customWidth="1"/>
    <col min="14" max="14" width="5.57421875" style="68" customWidth="1"/>
    <col min="15" max="16384" width="9.140625" style="68" customWidth="1"/>
  </cols>
  <sheetData>
    <row r="1" spans="1:13" ht="12.75">
      <c r="A1" s="1992" t="s">
        <v>449</v>
      </c>
      <c r="B1" s="1992"/>
      <c r="C1" s="1992"/>
      <c r="D1" s="1992"/>
      <c r="E1" s="1992"/>
      <c r="F1" s="1992"/>
      <c r="G1" s="1992"/>
      <c r="H1" s="1992"/>
      <c r="I1" s="1992"/>
      <c r="J1" s="1992"/>
      <c r="K1" s="1992"/>
      <c r="L1" s="1992"/>
      <c r="M1" s="1992"/>
    </row>
    <row r="2" spans="1:13" ht="12.75">
      <c r="A2" s="1992" t="s">
        <v>450</v>
      </c>
      <c r="B2" s="1992"/>
      <c r="C2" s="1992"/>
      <c r="D2" s="1992"/>
      <c r="E2" s="1992"/>
      <c r="F2" s="1992"/>
      <c r="G2" s="1992"/>
      <c r="H2" s="1992"/>
      <c r="I2" s="1992"/>
      <c r="J2" s="1992"/>
      <c r="K2" s="1992"/>
      <c r="L2" s="1992"/>
      <c r="M2" s="1992"/>
    </row>
    <row r="3" spans="1:13" ht="12.75">
      <c r="A3" s="1992" t="s">
        <v>451</v>
      </c>
      <c r="B3" s="1992"/>
      <c r="C3" s="1992"/>
      <c r="D3" s="1992"/>
      <c r="E3" s="1992"/>
      <c r="F3" s="1992"/>
      <c r="G3" s="1992"/>
      <c r="H3" s="1992"/>
      <c r="I3" s="1992"/>
      <c r="J3" s="1992"/>
      <c r="K3" s="1992"/>
      <c r="L3" s="1992"/>
      <c r="M3" s="1992"/>
    </row>
    <row r="4" spans="1:13" ht="12.75">
      <c r="A4" s="1992" t="s">
        <v>411</v>
      </c>
      <c r="B4" s="1992"/>
      <c r="C4" s="1992"/>
      <c r="D4" s="1992"/>
      <c r="E4" s="1992"/>
      <c r="F4" s="1992"/>
      <c r="G4" s="1992"/>
      <c r="H4" s="1992"/>
      <c r="I4" s="1992"/>
      <c r="J4" s="1992"/>
      <c r="K4" s="1992"/>
      <c r="L4" s="1992"/>
      <c r="M4" s="1992"/>
    </row>
    <row r="5" spans="1:13" ht="12.75">
      <c r="A5" s="1992" t="s">
        <v>59</v>
      </c>
      <c r="B5" s="1992"/>
      <c r="C5" s="1992"/>
      <c r="D5" s="1992"/>
      <c r="E5" s="1992"/>
      <c r="F5" s="1992"/>
      <c r="G5" s="1992"/>
      <c r="H5" s="1992"/>
      <c r="I5" s="1992"/>
      <c r="J5" s="1992"/>
      <c r="K5" s="1992"/>
      <c r="L5" s="1992"/>
      <c r="M5" s="1992"/>
    </row>
    <row r="6" spans="1:13" ht="13.5" thickBot="1">
      <c r="A6" s="149"/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</row>
    <row r="7" spans="1:13" ht="13.5" thickTop="1">
      <c r="A7" s="1989" t="s">
        <v>452</v>
      </c>
      <c r="B7" s="1974" t="s">
        <v>453</v>
      </c>
      <c r="C7" s="150" t="s">
        <v>454</v>
      </c>
      <c r="D7" s="69" t="s">
        <v>63</v>
      </c>
      <c r="E7" s="1976" t="s">
        <v>64</v>
      </c>
      <c r="F7" s="1977"/>
      <c r="G7" s="1978" t="s">
        <v>65</v>
      </c>
      <c r="H7" s="1978"/>
      <c r="I7" s="1977"/>
      <c r="J7" s="1979" t="s">
        <v>66</v>
      </c>
      <c r="K7" s="1980"/>
      <c r="L7" s="1980"/>
      <c r="M7" s="1981"/>
    </row>
    <row r="8" spans="1:13" ht="16.5" customHeight="1">
      <c r="A8" s="1990"/>
      <c r="B8" s="1975"/>
      <c r="C8" s="79" t="s">
        <v>455</v>
      </c>
      <c r="D8" s="75" t="s">
        <v>67</v>
      </c>
      <c r="E8" s="75" t="s">
        <v>68</v>
      </c>
      <c r="F8" s="75" t="s">
        <v>67</v>
      </c>
      <c r="G8" s="75" t="s">
        <v>69</v>
      </c>
      <c r="H8" s="75" t="s">
        <v>68</v>
      </c>
      <c r="I8" s="75" t="s">
        <v>67</v>
      </c>
      <c r="J8" s="1993" t="s">
        <v>456</v>
      </c>
      <c r="K8" s="1993" t="s">
        <v>457</v>
      </c>
      <c r="L8" s="1993" t="s">
        <v>458</v>
      </c>
      <c r="M8" s="1994" t="s">
        <v>459</v>
      </c>
    </row>
    <row r="9" spans="1:13" ht="12.75">
      <c r="A9" s="1991"/>
      <c r="B9" s="75">
        <v>1</v>
      </c>
      <c r="C9" s="78">
        <v>2</v>
      </c>
      <c r="D9" s="75">
        <v>3</v>
      </c>
      <c r="E9" s="75">
        <v>4</v>
      </c>
      <c r="F9" s="75">
        <v>5</v>
      </c>
      <c r="G9" s="77">
        <v>6</v>
      </c>
      <c r="H9" s="151">
        <v>7</v>
      </c>
      <c r="I9" s="151">
        <v>8</v>
      </c>
      <c r="J9" s="1975"/>
      <c r="K9" s="1975"/>
      <c r="L9" s="1975"/>
      <c r="M9" s="1995"/>
    </row>
    <row r="10" spans="1:13" ht="24.75" customHeight="1">
      <c r="A10" s="152"/>
      <c r="B10" s="153" t="s">
        <v>460</v>
      </c>
      <c r="C10" s="183">
        <v>100</v>
      </c>
      <c r="D10" s="182">
        <v>277.5</v>
      </c>
      <c r="E10" s="182">
        <v>323.7</v>
      </c>
      <c r="F10" s="182">
        <v>324.5</v>
      </c>
      <c r="G10" s="182">
        <v>340.1</v>
      </c>
      <c r="H10" s="182">
        <v>346.5</v>
      </c>
      <c r="I10" s="182">
        <v>346.5</v>
      </c>
      <c r="J10" s="179">
        <f>+F10/D10*100-100</f>
        <v>16.936936936936945</v>
      </c>
      <c r="K10" s="180">
        <f>+F10/E10*100-100</f>
        <v>0.24714241581710894</v>
      </c>
      <c r="L10" s="180">
        <f>+I10/F10*100-100</f>
        <v>6.779661016949163</v>
      </c>
      <c r="M10" s="181">
        <f>+I10/H10*100-100</f>
        <v>0</v>
      </c>
    </row>
    <row r="11" spans="1:13" ht="24.75" customHeight="1">
      <c r="A11" s="154">
        <v>1</v>
      </c>
      <c r="B11" s="155" t="s">
        <v>461</v>
      </c>
      <c r="C11" s="184">
        <v>26.97</v>
      </c>
      <c r="D11" s="185">
        <v>187.3</v>
      </c>
      <c r="E11" s="186">
        <v>236.8</v>
      </c>
      <c r="F11" s="187">
        <v>236.8</v>
      </c>
      <c r="G11" s="186">
        <v>254.7</v>
      </c>
      <c r="H11" s="185">
        <v>254.7</v>
      </c>
      <c r="I11" s="185">
        <v>254.7</v>
      </c>
      <c r="J11" s="188">
        <f>+F11/D11*100-100</f>
        <v>26.42819006940738</v>
      </c>
      <c r="K11" s="188">
        <f>+F11/E11*100-100</f>
        <v>0</v>
      </c>
      <c r="L11" s="188">
        <f>+I11/F11*100-100</f>
        <v>7.5591216216216</v>
      </c>
      <c r="M11" s="189">
        <f>+I11/H11*100-100</f>
        <v>0</v>
      </c>
    </row>
    <row r="12" spans="1:13" ht="24.75" customHeight="1">
      <c r="A12" s="156"/>
      <c r="B12" s="157" t="s">
        <v>462</v>
      </c>
      <c r="C12" s="190">
        <v>9.8</v>
      </c>
      <c r="D12" s="191">
        <v>177.7</v>
      </c>
      <c r="E12" s="191">
        <v>217</v>
      </c>
      <c r="F12" s="192">
        <v>217</v>
      </c>
      <c r="G12" s="191">
        <v>234.2</v>
      </c>
      <c r="H12" s="191">
        <v>234.2</v>
      </c>
      <c r="I12" s="191">
        <v>234.2</v>
      </c>
      <c r="J12" s="193">
        <f>+F12/D12*100-100</f>
        <v>22.115925717501412</v>
      </c>
      <c r="K12" s="193">
        <f>+F12/E12*100-100</f>
        <v>0</v>
      </c>
      <c r="L12" s="193">
        <f>+I12/F12*100-100</f>
        <v>7.926267281105993</v>
      </c>
      <c r="M12" s="194">
        <f>+I12/H12*100-100</f>
        <v>0</v>
      </c>
    </row>
    <row r="13" spans="1:13" ht="27.75" customHeight="1">
      <c r="A13" s="156"/>
      <c r="B13" s="157" t="s">
        <v>463</v>
      </c>
      <c r="C13" s="190">
        <v>17.17</v>
      </c>
      <c r="D13" s="191">
        <v>192.8</v>
      </c>
      <c r="E13" s="191">
        <v>248.2</v>
      </c>
      <c r="F13" s="192">
        <v>248.2</v>
      </c>
      <c r="G13" s="191">
        <v>266.3</v>
      </c>
      <c r="H13" s="191">
        <v>266.3</v>
      </c>
      <c r="I13" s="191">
        <v>266.3</v>
      </c>
      <c r="J13" s="193">
        <f>+F13/D13*100-100</f>
        <v>28.734439834024897</v>
      </c>
      <c r="K13" s="193">
        <f>+F13/E13*100-100</f>
        <v>0</v>
      </c>
      <c r="L13" s="193">
        <f>+I13/F13*100-100</f>
        <v>7.292506043513299</v>
      </c>
      <c r="M13" s="194">
        <f>+I13/H13*100-100</f>
        <v>0</v>
      </c>
    </row>
    <row r="14" spans="1:13" ht="18.75" customHeight="1">
      <c r="A14" s="154">
        <v>1.1</v>
      </c>
      <c r="B14" s="155" t="s">
        <v>464</v>
      </c>
      <c r="C14" s="195">
        <v>2.82</v>
      </c>
      <c r="D14" s="186">
        <v>236.5</v>
      </c>
      <c r="E14" s="186">
        <v>310.6</v>
      </c>
      <c r="F14" s="196">
        <v>310.6</v>
      </c>
      <c r="G14" s="186">
        <v>340.7</v>
      </c>
      <c r="H14" s="186">
        <v>340.7</v>
      </c>
      <c r="I14" s="186">
        <v>340.7</v>
      </c>
      <c r="J14" s="188">
        <f aca="true" t="shared" si="0" ref="J14:J31">+F14/D14*100-100</f>
        <v>31.331923890063422</v>
      </c>
      <c r="K14" s="188">
        <f aca="true" t="shared" si="1" ref="K14:K31">+F14/E14*100-100</f>
        <v>0</v>
      </c>
      <c r="L14" s="188">
        <f aca="true" t="shared" si="2" ref="L14:L31">+I14/F14*100-100</f>
        <v>9.690920798454599</v>
      </c>
      <c r="M14" s="189">
        <f aca="true" t="shared" si="3" ref="M14:M31">+I14/H14*100-100</f>
        <v>0</v>
      </c>
    </row>
    <row r="15" spans="1:13" ht="24.75" customHeight="1">
      <c r="A15" s="154"/>
      <c r="B15" s="157" t="s">
        <v>462</v>
      </c>
      <c r="C15" s="197">
        <v>0.31</v>
      </c>
      <c r="D15" s="191">
        <v>215.4</v>
      </c>
      <c r="E15" s="191">
        <v>262.2</v>
      </c>
      <c r="F15" s="192">
        <v>262.2</v>
      </c>
      <c r="G15" s="191">
        <v>281.4</v>
      </c>
      <c r="H15" s="191">
        <v>281.4</v>
      </c>
      <c r="I15" s="191">
        <v>281.4</v>
      </c>
      <c r="J15" s="193">
        <f t="shared" si="0"/>
        <v>21.72701949860722</v>
      </c>
      <c r="K15" s="193">
        <f t="shared" si="1"/>
        <v>0</v>
      </c>
      <c r="L15" s="193">
        <f t="shared" si="2"/>
        <v>7.322654462242568</v>
      </c>
      <c r="M15" s="194">
        <f t="shared" si="3"/>
        <v>0</v>
      </c>
    </row>
    <row r="16" spans="1:13" ht="24.75" customHeight="1">
      <c r="A16" s="154"/>
      <c r="B16" s="157" t="s">
        <v>463</v>
      </c>
      <c r="C16" s="197">
        <v>2.51</v>
      </c>
      <c r="D16" s="191">
        <v>239.1</v>
      </c>
      <c r="E16" s="191">
        <v>316.5</v>
      </c>
      <c r="F16" s="192">
        <v>316.5</v>
      </c>
      <c r="G16" s="191">
        <v>347.9</v>
      </c>
      <c r="H16" s="191">
        <v>347.9</v>
      </c>
      <c r="I16" s="191">
        <v>347.9</v>
      </c>
      <c r="J16" s="193">
        <f t="shared" si="0"/>
        <v>32.37139272271017</v>
      </c>
      <c r="K16" s="193">
        <f t="shared" si="1"/>
        <v>0</v>
      </c>
      <c r="L16" s="193">
        <f t="shared" si="2"/>
        <v>9.921011058451796</v>
      </c>
      <c r="M16" s="194">
        <f t="shared" si="3"/>
        <v>0</v>
      </c>
    </row>
    <row r="17" spans="1:13" ht="24.75" customHeight="1">
      <c r="A17" s="154">
        <v>1.2</v>
      </c>
      <c r="B17" s="155" t="s">
        <v>465</v>
      </c>
      <c r="C17" s="197">
        <v>1.14</v>
      </c>
      <c r="D17" s="191">
        <v>210</v>
      </c>
      <c r="E17" s="191">
        <v>268</v>
      </c>
      <c r="F17" s="192">
        <v>268</v>
      </c>
      <c r="G17" s="191">
        <v>288.1</v>
      </c>
      <c r="H17" s="191">
        <v>288.1</v>
      </c>
      <c r="I17" s="191">
        <v>288.1</v>
      </c>
      <c r="J17" s="193">
        <f t="shared" si="0"/>
        <v>27.619047619047606</v>
      </c>
      <c r="K17" s="193">
        <f t="shared" si="1"/>
        <v>0</v>
      </c>
      <c r="L17" s="193">
        <f t="shared" si="2"/>
        <v>7.500000000000014</v>
      </c>
      <c r="M17" s="194">
        <f t="shared" si="3"/>
        <v>0</v>
      </c>
    </row>
    <row r="18" spans="1:13" ht="24.75" customHeight="1">
      <c r="A18" s="154"/>
      <c r="B18" s="157" t="s">
        <v>462</v>
      </c>
      <c r="C18" s="197">
        <v>0.19</v>
      </c>
      <c r="D18" s="191">
        <v>187.3</v>
      </c>
      <c r="E18" s="191">
        <v>216.8</v>
      </c>
      <c r="F18" s="192">
        <v>216.8</v>
      </c>
      <c r="G18" s="191">
        <v>231.4</v>
      </c>
      <c r="H18" s="191">
        <v>231.4</v>
      </c>
      <c r="I18" s="191">
        <v>231.4</v>
      </c>
      <c r="J18" s="193">
        <f t="shared" si="0"/>
        <v>15.750133475707415</v>
      </c>
      <c r="K18" s="193">
        <f t="shared" si="1"/>
        <v>0</v>
      </c>
      <c r="L18" s="193">
        <f t="shared" si="2"/>
        <v>6.73431734317343</v>
      </c>
      <c r="M18" s="194">
        <f t="shared" si="3"/>
        <v>0</v>
      </c>
    </row>
    <row r="19" spans="1:13" ht="24.75" customHeight="1">
      <c r="A19" s="154"/>
      <c r="B19" s="157" t="s">
        <v>463</v>
      </c>
      <c r="C19" s="197">
        <v>0.95</v>
      </c>
      <c r="D19" s="191">
        <v>214.5</v>
      </c>
      <c r="E19" s="191">
        <v>278.2</v>
      </c>
      <c r="F19" s="192">
        <v>278.2</v>
      </c>
      <c r="G19" s="191">
        <v>299.4</v>
      </c>
      <c r="H19" s="191">
        <v>299.4</v>
      </c>
      <c r="I19" s="191">
        <v>299.4</v>
      </c>
      <c r="J19" s="193">
        <f t="shared" si="0"/>
        <v>29.69696969696969</v>
      </c>
      <c r="K19" s="193">
        <f t="shared" si="1"/>
        <v>0</v>
      </c>
      <c r="L19" s="193">
        <f t="shared" si="2"/>
        <v>7.620416966211366</v>
      </c>
      <c r="M19" s="194">
        <f t="shared" si="3"/>
        <v>0</v>
      </c>
    </row>
    <row r="20" spans="1:13" ht="24.75" customHeight="1">
      <c r="A20" s="154">
        <v>1.3</v>
      </c>
      <c r="B20" s="155" t="s">
        <v>466</v>
      </c>
      <c r="C20" s="195">
        <v>0.55</v>
      </c>
      <c r="D20" s="186">
        <v>290.6</v>
      </c>
      <c r="E20" s="186">
        <v>429.1</v>
      </c>
      <c r="F20" s="196">
        <v>429.1</v>
      </c>
      <c r="G20" s="186">
        <v>447.5</v>
      </c>
      <c r="H20" s="186">
        <v>447.5</v>
      </c>
      <c r="I20" s="186">
        <v>447.5</v>
      </c>
      <c r="J20" s="188">
        <f t="shared" si="0"/>
        <v>47.66001376462492</v>
      </c>
      <c r="K20" s="188">
        <f t="shared" si="1"/>
        <v>0</v>
      </c>
      <c r="L20" s="188">
        <f t="shared" si="2"/>
        <v>4.2880447448147265</v>
      </c>
      <c r="M20" s="189">
        <f t="shared" si="3"/>
        <v>0</v>
      </c>
    </row>
    <row r="21" spans="1:13" ht="24.75" customHeight="1">
      <c r="A21" s="154"/>
      <c r="B21" s="157" t="s">
        <v>462</v>
      </c>
      <c r="C21" s="197">
        <v>0.1</v>
      </c>
      <c r="D21" s="191">
        <v>250</v>
      </c>
      <c r="E21" s="191">
        <v>331</v>
      </c>
      <c r="F21" s="192">
        <v>331</v>
      </c>
      <c r="G21" s="191">
        <v>341.8</v>
      </c>
      <c r="H21" s="191">
        <v>341.8</v>
      </c>
      <c r="I21" s="191">
        <v>341.8</v>
      </c>
      <c r="J21" s="193">
        <f t="shared" si="0"/>
        <v>32.400000000000006</v>
      </c>
      <c r="K21" s="193">
        <f t="shared" si="1"/>
        <v>0</v>
      </c>
      <c r="L21" s="193">
        <f t="shared" si="2"/>
        <v>3.262839879154072</v>
      </c>
      <c r="M21" s="194">
        <f t="shared" si="3"/>
        <v>0</v>
      </c>
    </row>
    <row r="22" spans="1:13" ht="24.75" customHeight="1">
      <c r="A22" s="154"/>
      <c r="B22" s="157" t="s">
        <v>463</v>
      </c>
      <c r="C22" s="197">
        <v>0.45</v>
      </c>
      <c r="D22" s="191">
        <v>299.9</v>
      </c>
      <c r="E22" s="191">
        <v>451.6</v>
      </c>
      <c r="F22" s="192">
        <v>451.6</v>
      </c>
      <c r="G22" s="191">
        <v>471.7</v>
      </c>
      <c r="H22" s="191">
        <v>471.7</v>
      </c>
      <c r="I22" s="191">
        <v>471.7</v>
      </c>
      <c r="J22" s="193">
        <f t="shared" si="0"/>
        <v>50.58352784261422</v>
      </c>
      <c r="K22" s="193">
        <f t="shared" si="1"/>
        <v>0</v>
      </c>
      <c r="L22" s="193">
        <f t="shared" si="2"/>
        <v>4.45084145261292</v>
      </c>
      <c r="M22" s="194">
        <f t="shared" si="3"/>
        <v>0</v>
      </c>
    </row>
    <row r="23" spans="1:13" ht="24.75" customHeight="1">
      <c r="A23" s="154">
        <v>1.4</v>
      </c>
      <c r="B23" s="155" t="s">
        <v>467</v>
      </c>
      <c r="C23" s="195">
        <v>4.01</v>
      </c>
      <c r="D23" s="186">
        <v>227.9</v>
      </c>
      <c r="E23" s="186">
        <v>306.5</v>
      </c>
      <c r="F23" s="196">
        <v>306.5</v>
      </c>
      <c r="G23" s="186">
        <v>332.4</v>
      </c>
      <c r="H23" s="186">
        <v>332.4</v>
      </c>
      <c r="I23" s="186">
        <v>332.4</v>
      </c>
      <c r="J23" s="188">
        <f t="shared" si="0"/>
        <v>34.488810881965776</v>
      </c>
      <c r="K23" s="188">
        <f t="shared" si="1"/>
        <v>0</v>
      </c>
      <c r="L23" s="188">
        <f t="shared" si="2"/>
        <v>8.450244698205552</v>
      </c>
      <c r="M23" s="189">
        <f t="shared" si="3"/>
        <v>0</v>
      </c>
    </row>
    <row r="24" spans="1:13" ht="24.75" customHeight="1">
      <c r="A24" s="154"/>
      <c r="B24" s="157" t="s">
        <v>462</v>
      </c>
      <c r="C24" s="197">
        <v>0.17</v>
      </c>
      <c r="D24" s="191">
        <v>194.8</v>
      </c>
      <c r="E24" s="191">
        <v>237.4</v>
      </c>
      <c r="F24" s="192">
        <v>237.4</v>
      </c>
      <c r="G24" s="191">
        <v>259.3</v>
      </c>
      <c r="H24" s="191">
        <v>259.3</v>
      </c>
      <c r="I24" s="191">
        <v>259.3</v>
      </c>
      <c r="J24" s="193">
        <f t="shared" si="0"/>
        <v>21.868583162217647</v>
      </c>
      <c r="K24" s="193">
        <f t="shared" si="1"/>
        <v>0</v>
      </c>
      <c r="L24" s="193">
        <f t="shared" si="2"/>
        <v>9.224936815501266</v>
      </c>
      <c r="M24" s="194">
        <f t="shared" si="3"/>
        <v>0</v>
      </c>
    </row>
    <row r="25" spans="1:13" ht="24.75" customHeight="1">
      <c r="A25" s="154"/>
      <c r="B25" s="157" t="s">
        <v>463</v>
      </c>
      <c r="C25" s="197">
        <v>3.84</v>
      </c>
      <c r="D25" s="191">
        <v>229.4</v>
      </c>
      <c r="E25" s="191">
        <v>309.6</v>
      </c>
      <c r="F25" s="192">
        <v>309.6</v>
      </c>
      <c r="G25" s="191">
        <v>335.7</v>
      </c>
      <c r="H25" s="191">
        <v>335.7</v>
      </c>
      <c r="I25" s="191">
        <v>335.7</v>
      </c>
      <c r="J25" s="193">
        <f t="shared" si="0"/>
        <v>34.960767218831734</v>
      </c>
      <c r="K25" s="193">
        <f t="shared" si="1"/>
        <v>0</v>
      </c>
      <c r="L25" s="193">
        <f t="shared" si="2"/>
        <v>8.430232558139522</v>
      </c>
      <c r="M25" s="194">
        <f t="shared" si="3"/>
        <v>0</v>
      </c>
    </row>
    <row r="26" spans="1:13" s="123" customFormat="1" ht="24.75" customHeight="1">
      <c r="A26" s="154">
        <v>1.5</v>
      </c>
      <c r="B26" s="155" t="s">
        <v>468</v>
      </c>
      <c r="C26" s="195">
        <v>10.55</v>
      </c>
      <c r="D26" s="186">
        <v>207.8</v>
      </c>
      <c r="E26" s="186">
        <v>271.2</v>
      </c>
      <c r="F26" s="196">
        <v>271.2</v>
      </c>
      <c r="G26" s="186">
        <v>295.8</v>
      </c>
      <c r="H26" s="186">
        <v>295.8</v>
      </c>
      <c r="I26" s="186">
        <v>295.8</v>
      </c>
      <c r="J26" s="188">
        <f t="shared" si="0"/>
        <v>30.510105871029822</v>
      </c>
      <c r="K26" s="188">
        <f t="shared" si="1"/>
        <v>0</v>
      </c>
      <c r="L26" s="188">
        <f t="shared" si="2"/>
        <v>9.070796460177007</v>
      </c>
      <c r="M26" s="189">
        <f t="shared" si="3"/>
        <v>0</v>
      </c>
    </row>
    <row r="27" spans="1:13" ht="24.75" customHeight="1">
      <c r="A27" s="154"/>
      <c r="B27" s="157" t="s">
        <v>462</v>
      </c>
      <c r="C27" s="197">
        <v>6.8</v>
      </c>
      <c r="D27" s="191">
        <v>194.7</v>
      </c>
      <c r="E27" s="191">
        <v>246.1</v>
      </c>
      <c r="F27" s="192">
        <v>246.1</v>
      </c>
      <c r="G27" s="191">
        <v>268.9</v>
      </c>
      <c r="H27" s="191">
        <v>268.9</v>
      </c>
      <c r="I27" s="191">
        <v>268.9</v>
      </c>
      <c r="J27" s="193">
        <f t="shared" si="0"/>
        <v>26.399589111453523</v>
      </c>
      <c r="K27" s="193">
        <f t="shared" si="1"/>
        <v>0</v>
      </c>
      <c r="L27" s="193">
        <f>+I27/F27*100-100</f>
        <v>9.26452661519707</v>
      </c>
      <c r="M27" s="194">
        <f t="shared" si="3"/>
        <v>0</v>
      </c>
    </row>
    <row r="28" spans="1:15" ht="24.75" customHeight="1">
      <c r="A28" s="154"/>
      <c r="B28" s="157" t="s">
        <v>463</v>
      </c>
      <c r="C28" s="197">
        <v>3.75</v>
      </c>
      <c r="D28" s="191">
        <v>231.6</v>
      </c>
      <c r="E28" s="191">
        <v>316.9</v>
      </c>
      <c r="F28" s="192">
        <v>316.9</v>
      </c>
      <c r="G28" s="191">
        <v>344.6</v>
      </c>
      <c r="H28" s="191">
        <v>344.6</v>
      </c>
      <c r="I28" s="191">
        <v>344.6</v>
      </c>
      <c r="J28" s="193">
        <f t="shared" si="0"/>
        <v>36.83074265975819</v>
      </c>
      <c r="K28" s="193">
        <f t="shared" si="1"/>
        <v>0</v>
      </c>
      <c r="L28" s="193">
        <f t="shared" si="2"/>
        <v>8.74092773745663</v>
      </c>
      <c r="M28" s="194">
        <f t="shared" si="3"/>
        <v>0</v>
      </c>
      <c r="O28" s="158"/>
    </row>
    <row r="29" spans="1:13" s="123" customFormat="1" ht="24.75" customHeight="1">
      <c r="A29" s="154">
        <v>1.6</v>
      </c>
      <c r="B29" s="155" t="s">
        <v>469</v>
      </c>
      <c r="C29" s="195">
        <v>7.9</v>
      </c>
      <c r="D29" s="186">
        <v>111.3</v>
      </c>
      <c r="E29" s="186">
        <v>111.3</v>
      </c>
      <c r="F29" s="196">
        <v>111.3</v>
      </c>
      <c r="G29" s="186">
        <v>111.3</v>
      </c>
      <c r="H29" s="186">
        <v>111.3</v>
      </c>
      <c r="I29" s="186">
        <v>111.3</v>
      </c>
      <c r="J29" s="188">
        <f t="shared" si="0"/>
        <v>0</v>
      </c>
      <c r="K29" s="188">
        <f t="shared" si="1"/>
        <v>0</v>
      </c>
      <c r="L29" s="188">
        <f t="shared" si="2"/>
        <v>0</v>
      </c>
      <c r="M29" s="189">
        <f t="shared" si="3"/>
        <v>0</v>
      </c>
    </row>
    <row r="30" spans="1:13" ht="24.75" customHeight="1">
      <c r="A30" s="154"/>
      <c r="B30" s="157" t="s">
        <v>462</v>
      </c>
      <c r="C30" s="197">
        <v>2.24</v>
      </c>
      <c r="D30" s="191">
        <v>115.3</v>
      </c>
      <c r="E30" s="191">
        <v>115.3</v>
      </c>
      <c r="F30" s="192">
        <v>115.3</v>
      </c>
      <c r="G30" s="191">
        <v>115.3</v>
      </c>
      <c r="H30" s="191">
        <v>115.3</v>
      </c>
      <c r="I30" s="191">
        <v>115.3</v>
      </c>
      <c r="J30" s="193">
        <f t="shared" si="0"/>
        <v>0</v>
      </c>
      <c r="K30" s="193">
        <f t="shared" si="1"/>
        <v>0</v>
      </c>
      <c r="L30" s="193">
        <f t="shared" si="2"/>
        <v>0</v>
      </c>
      <c r="M30" s="194">
        <f t="shared" si="3"/>
        <v>0</v>
      </c>
    </row>
    <row r="31" spans="1:13" ht="24.75" customHeight="1">
      <c r="A31" s="154"/>
      <c r="B31" s="157" t="s">
        <v>463</v>
      </c>
      <c r="C31" s="197">
        <v>5.66</v>
      </c>
      <c r="D31" s="191">
        <v>109.7</v>
      </c>
      <c r="E31" s="191">
        <v>109.7</v>
      </c>
      <c r="F31" s="192">
        <v>109.7</v>
      </c>
      <c r="G31" s="191">
        <v>109.7</v>
      </c>
      <c r="H31" s="191">
        <v>109.7</v>
      </c>
      <c r="I31" s="191">
        <v>109.7</v>
      </c>
      <c r="J31" s="193">
        <f t="shared" si="0"/>
        <v>0</v>
      </c>
      <c r="K31" s="193">
        <f t="shared" si="1"/>
        <v>0</v>
      </c>
      <c r="L31" s="193">
        <f t="shared" si="2"/>
        <v>0</v>
      </c>
      <c r="M31" s="194">
        <f t="shared" si="3"/>
        <v>0</v>
      </c>
    </row>
    <row r="32" spans="1:13" s="123" customFormat="1" ht="18.75" customHeight="1">
      <c r="A32" s="154">
        <v>2</v>
      </c>
      <c r="B32" s="155" t="s">
        <v>470</v>
      </c>
      <c r="C32" s="195">
        <v>73.03</v>
      </c>
      <c r="D32" s="186">
        <v>310.8</v>
      </c>
      <c r="E32" s="186">
        <v>355.8</v>
      </c>
      <c r="F32" s="196">
        <v>356.9</v>
      </c>
      <c r="G32" s="186">
        <v>371.7</v>
      </c>
      <c r="H32" s="186">
        <v>380.4</v>
      </c>
      <c r="I32" s="186">
        <v>380.4</v>
      </c>
      <c r="J32" s="188">
        <f>+F32/D32*100-100</f>
        <v>14.832689832689823</v>
      </c>
      <c r="K32" s="188">
        <f>+F32/E32*100-100</f>
        <v>0.30916245081505167</v>
      </c>
      <c r="L32" s="188">
        <f>+I32/F32*100-100</f>
        <v>6.584477444662369</v>
      </c>
      <c r="M32" s="189">
        <f>+I32/H32*100-100</f>
        <v>0</v>
      </c>
    </row>
    <row r="33" spans="1:13" ht="18" customHeight="1">
      <c r="A33" s="154">
        <v>2.1</v>
      </c>
      <c r="B33" s="155" t="s">
        <v>471</v>
      </c>
      <c r="C33" s="195">
        <v>39.49</v>
      </c>
      <c r="D33" s="186">
        <v>359.7</v>
      </c>
      <c r="E33" s="186">
        <v>400.1</v>
      </c>
      <c r="F33" s="196">
        <v>400.1</v>
      </c>
      <c r="G33" s="186">
        <v>418.5</v>
      </c>
      <c r="H33" s="186">
        <v>431.8</v>
      </c>
      <c r="I33" s="186">
        <v>431.8</v>
      </c>
      <c r="J33" s="188">
        <f aca="true" t="shared" si="4" ref="J33:J50">+F33/D33*100-100</f>
        <v>11.231581873783725</v>
      </c>
      <c r="K33" s="188">
        <f aca="true" t="shared" si="5" ref="K33:K50">+F33/E33*100-100</f>
        <v>0</v>
      </c>
      <c r="L33" s="188">
        <f aca="true" t="shared" si="6" ref="L33:L50">+I33/F33*100-100</f>
        <v>7.923019245188698</v>
      </c>
      <c r="M33" s="189">
        <f aca="true" t="shared" si="7" ref="M33:M50">+I33/H33*100-100</f>
        <v>0</v>
      </c>
    </row>
    <row r="34" spans="1:13" ht="24.75" customHeight="1">
      <c r="A34" s="154"/>
      <c r="B34" s="157" t="s">
        <v>472</v>
      </c>
      <c r="C34" s="190">
        <v>20.49</v>
      </c>
      <c r="D34" s="191">
        <v>354.3</v>
      </c>
      <c r="E34" s="191">
        <v>384.4</v>
      </c>
      <c r="F34" s="192">
        <v>384.4</v>
      </c>
      <c r="G34" s="191">
        <v>412.2</v>
      </c>
      <c r="H34" s="191">
        <v>430.5</v>
      </c>
      <c r="I34" s="191">
        <v>430.5</v>
      </c>
      <c r="J34" s="193">
        <f t="shared" si="4"/>
        <v>8.495625176404161</v>
      </c>
      <c r="K34" s="193">
        <f t="shared" si="5"/>
        <v>0</v>
      </c>
      <c r="L34" s="193">
        <f t="shared" si="6"/>
        <v>11.992715920915714</v>
      </c>
      <c r="M34" s="194">
        <f t="shared" si="7"/>
        <v>0</v>
      </c>
    </row>
    <row r="35" spans="1:13" ht="24.75" customHeight="1">
      <c r="A35" s="154"/>
      <c r="B35" s="157" t="s">
        <v>473</v>
      </c>
      <c r="C35" s="190">
        <v>19</v>
      </c>
      <c r="D35" s="191">
        <v>365.5</v>
      </c>
      <c r="E35" s="191">
        <v>417</v>
      </c>
      <c r="F35" s="192">
        <v>417</v>
      </c>
      <c r="G35" s="191">
        <v>425.2</v>
      </c>
      <c r="H35" s="191">
        <v>433.3</v>
      </c>
      <c r="I35" s="191">
        <v>433.3</v>
      </c>
      <c r="J35" s="193">
        <f t="shared" si="4"/>
        <v>14.09028727770179</v>
      </c>
      <c r="K35" s="193">
        <f t="shared" si="5"/>
        <v>0</v>
      </c>
      <c r="L35" s="193">
        <f t="shared" si="6"/>
        <v>3.9088729016786488</v>
      </c>
      <c r="M35" s="194">
        <f t="shared" si="7"/>
        <v>0</v>
      </c>
    </row>
    <row r="36" spans="1:13" ht="24.75" customHeight="1">
      <c r="A36" s="154">
        <v>2.2</v>
      </c>
      <c r="B36" s="155" t="s">
        <v>474</v>
      </c>
      <c r="C36" s="195">
        <v>25.25</v>
      </c>
      <c r="D36" s="186">
        <v>248.3</v>
      </c>
      <c r="E36" s="186">
        <v>309.8</v>
      </c>
      <c r="F36" s="196">
        <v>309.8</v>
      </c>
      <c r="G36" s="186">
        <v>316.3</v>
      </c>
      <c r="H36" s="186">
        <v>318.2</v>
      </c>
      <c r="I36" s="186">
        <v>318.2</v>
      </c>
      <c r="J36" s="188">
        <f t="shared" si="4"/>
        <v>24.76842529198551</v>
      </c>
      <c r="K36" s="188">
        <f t="shared" si="5"/>
        <v>0</v>
      </c>
      <c r="L36" s="188">
        <f t="shared" si="6"/>
        <v>2.7114267269205925</v>
      </c>
      <c r="M36" s="189">
        <f t="shared" si="7"/>
        <v>0</v>
      </c>
    </row>
    <row r="37" spans="1:13" ht="24.75" customHeight="1">
      <c r="A37" s="154"/>
      <c r="B37" s="157" t="s">
        <v>475</v>
      </c>
      <c r="C37" s="190">
        <v>6.31</v>
      </c>
      <c r="D37" s="191">
        <v>233.3</v>
      </c>
      <c r="E37" s="191">
        <v>289</v>
      </c>
      <c r="F37" s="192">
        <v>289</v>
      </c>
      <c r="G37" s="191">
        <v>298.1</v>
      </c>
      <c r="H37" s="191">
        <v>301.9</v>
      </c>
      <c r="I37" s="191">
        <v>301.9</v>
      </c>
      <c r="J37" s="193">
        <f t="shared" si="4"/>
        <v>23.87483926275182</v>
      </c>
      <c r="K37" s="193">
        <f t="shared" si="5"/>
        <v>0</v>
      </c>
      <c r="L37" s="193">
        <f t="shared" si="6"/>
        <v>4.46366782006919</v>
      </c>
      <c r="M37" s="194">
        <f t="shared" si="7"/>
        <v>0</v>
      </c>
    </row>
    <row r="38" spans="1:13" ht="24.75" customHeight="1">
      <c r="A38" s="154"/>
      <c r="B38" s="157" t="s">
        <v>476</v>
      </c>
      <c r="C38" s="190">
        <v>6.31</v>
      </c>
      <c r="D38" s="191">
        <v>241.5</v>
      </c>
      <c r="E38" s="191">
        <v>306.8</v>
      </c>
      <c r="F38" s="192">
        <v>306.8</v>
      </c>
      <c r="G38" s="191">
        <v>313.9</v>
      </c>
      <c r="H38" s="191">
        <v>314.5</v>
      </c>
      <c r="I38" s="191">
        <v>314.5</v>
      </c>
      <c r="J38" s="193">
        <f t="shared" si="4"/>
        <v>27.03933747412009</v>
      </c>
      <c r="K38" s="193">
        <f t="shared" si="5"/>
        <v>0</v>
      </c>
      <c r="L38" s="193">
        <f t="shared" si="6"/>
        <v>2.5097783572359873</v>
      </c>
      <c r="M38" s="194">
        <f t="shared" si="7"/>
        <v>0</v>
      </c>
    </row>
    <row r="39" spans="1:13" ht="24.75" customHeight="1">
      <c r="A39" s="154"/>
      <c r="B39" s="157" t="s">
        <v>477</v>
      </c>
      <c r="C39" s="190">
        <v>6.31</v>
      </c>
      <c r="D39" s="191">
        <v>247.7</v>
      </c>
      <c r="E39" s="191">
        <v>307</v>
      </c>
      <c r="F39" s="192">
        <v>307</v>
      </c>
      <c r="G39" s="191">
        <v>315.7</v>
      </c>
      <c r="H39" s="191">
        <v>315.9</v>
      </c>
      <c r="I39" s="191">
        <v>315.9</v>
      </c>
      <c r="J39" s="193">
        <f t="shared" si="4"/>
        <v>23.940250302785643</v>
      </c>
      <c r="K39" s="193">
        <f t="shared" si="5"/>
        <v>0</v>
      </c>
      <c r="L39" s="193">
        <f t="shared" si="6"/>
        <v>2.8990228013029196</v>
      </c>
      <c r="M39" s="194">
        <f t="shared" si="7"/>
        <v>0</v>
      </c>
    </row>
    <row r="40" spans="1:13" ht="24.75" customHeight="1">
      <c r="A40" s="154"/>
      <c r="B40" s="157" t="s">
        <v>478</v>
      </c>
      <c r="C40" s="190">
        <v>6.32</v>
      </c>
      <c r="D40" s="191">
        <v>270.7</v>
      </c>
      <c r="E40" s="191">
        <v>336.2</v>
      </c>
      <c r="F40" s="192">
        <v>336.2</v>
      </c>
      <c r="G40" s="191">
        <v>337.6</v>
      </c>
      <c r="H40" s="191">
        <v>340.4</v>
      </c>
      <c r="I40" s="191">
        <v>340.4</v>
      </c>
      <c r="J40" s="193">
        <f t="shared" si="4"/>
        <v>24.196527521241222</v>
      </c>
      <c r="K40" s="193">
        <f t="shared" si="5"/>
        <v>0</v>
      </c>
      <c r="L40" s="193">
        <f t="shared" si="6"/>
        <v>1.2492563950029734</v>
      </c>
      <c r="M40" s="194">
        <f t="shared" si="7"/>
        <v>0</v>
      </c>
    </row>
    <row r="41" spans="1:13" ht="24.75" customHeight="1">
      <c r="A41" s="154">
        <v>2.3</v>
      </c>
      <c r="B41" s="155" t="s">
        <v>479</v>
      </c>
      <c r="C41" s="195">
        <v>8.29</v>
      </c>
      <c r="D41" s="186">
        <v>267.8</v>
      </c>
      <c r="E41" s="186">
        <v>285.1</v>
      </c>
      <c r="F41" s="196">
        <v>294.5</v>
      </c>
      <c r="G41" s="186">
        <v>317.5</v>
      </c>
      <c r="H41" s="186">
        <v>325</v>
      </c>
      <c r="I41" s="186">
        <v>325</v>
      </c>
      <c r="J41" s="188">
        <f t="shared" si="4"/>
        <v>9.970126960418213</v>
      </c>
      <c r="K41" s="188">
        <f t="shared" si="5"/>
        <v>3.297088740792688</v>
      </c>
      <c r="L41" s="188">
        <f t="shared" si="6"/>
        <v>10.356536502546689</v>
      </c>
      <c r="M41" s="189">
        <f t="shared" si="7"/>
        <v>0</v>
      </c>
    </row>
    <row r="42" spans="1:13" s="123" customFormat="1" ht="24.75" customHeight="1">
      <c r="A42" s="159"/>
      <c r="B42" s="155" t="s">
        <v>480</v>
      </c>
      <c r="C42" s="195">
        <v>2.76</v>
      </c>
      <c r="D42" s="186">
        <v>248.4</v>
      </c>
      <c r="E42" s="186">
        <v>265</v>
      </c>
      <c r="F42" s="196">
        <v>272.7</v>
      </c>
      <c r="G42" s="186">
        <v>296.5</v>
      </c>
      <c r="H42" s="186">
        <v>302.8</v>
      </c>
      <c r="I42" s="186">
        <v>302.8</v>
      </c>
      <c r="J42" s="188">
        <f t="shared" si="4"/>
        <v>9.782608695652172</v>
      </c>
      <c r="K42" s="188">
        <f t="shared" si="5"/>
        <v>2.905660377358487</v>
      </c>
      <c r="L42" s="188">
        <f t="shared" si="6"/>
        <v>11.03777044371104</v>
      </c>
      <c r="M42" s="189">
        <f t="shared" si="7"/>
        <v>0</v>
      </c>
    </row>
    <row r="43" spans="1:13" ht="24.75" customHeight="1">
      <c r="A43" s="159"/>
      <c r="B43" s="157" t="s">
        <v>476</v>
      </c>
      <c r="C43" s="190">
        <v>1.38</v>
      </c>
      <c r="D43" s="191">
        <v>239.7</v>
      </c>
      <c r="E43" s="191">
        <v>257</v>
      </c>
      <c r="F43" s="192">
        <v>263.1</v>
      </c>
      <c r="G43" s="191">
        <v>286.2</v>
      </c>
      <c r="H43" s="191">
        <v>293.7</v>
      </c>
      <c r="I43" s="191">
        <v>293.7</v>
      </c>
      <c r="J43" s="193">
        <f t="shared" si="4"/>
        <v>9.762202753441812</v>
      </c>
      <c r="K43" s="193">
        <f t="shared" si="5"/>
        <v>2.3735408560311413</v>
      </c>
      <c r="L43" s="193">
        <f t="shared" si="6"/>
        <v>11.630558722919034</v>
      </c>
      <c r="M43" s="194">
        <f t="shared" si="7"/>
        <v>0</v>
      </c>
    </row>
    <row r="44" spans="1:13" ht="24.75" customHeight="1">
      <c r="A44" s="160"/>
      <c r="B44" s="157" t="s">
        <v>478</v>
      </c>
      <c r="C44" s="190">
        <v>1.38</v>
      </c>
      <c r="D44" s="191">
        <v>257.1</v>
      </c>
      <c r="E44" s="191">
        <v>273</v>
      </c>
      <c r="F44" s="192">
        <v>282.3</v>
      </c>
      <c r="G44" s="191">
        <v>306.9</v>
      </c>
      <c r="H44" s="191">
        <v>311.9</v>
      </c>
      <c r="I44" s="191">
        <v>311.9</v>
      </c>
      <c r="J44" s="193">
        <f t="shared" si="4"/>
        <v>9.80163360560094</v>
      </c>
      <c r="K44" s="193">
        <f t="shared" si="5"/>
        <v>3.406593406593416</v>
      </c>
      <c r="L44" s="193">
        <f t="shared" si="6"/>
        <v>10.485299326957119</v>
      </c>
      <c r="M44" s="194">
        <f t="shared" si="7"/>
        <v>0</v>
      </c>
    </row>
    <row r="45" spans="1:13" ht="24.75" customHeight="1">
      <c r="A45" s="159"/>
      <c r="B45" s="155" t="s">
        <v>481</v>
      </c>
      <c r="C45" s="195">
        <v>2.76</v>
      </c>
      <c r="D45" s="186">
        <v>243.6</v>
      </c>
      <c r="E45" s="186">
        <v>250.9</v>
      </c>
      <c r="F45" s="196">
        <v>257.1</v>
      </c>
      <c r="G45" s="186">
        <v>280.2</v>
      </c>
      <c r="H45" s="186">
        <v>285.9</v>
      </c>
      <c r="I45" s="186">
        <v>285.9</v>
      </c>
      <c r="J45" s="188">
        <f t="shared" si="4"/>
        <v>5.541871921182278</v>
      </c>
      <c r="K45" s="188">
        <f t="shared" si="5"/>
        <v>2.4711040255081826</v>
      </c>
      <c r="L45" s="188">
        <f t="shared" si="6"/>
        <v>11.20186697782961</v>
      </c>
      <c r="M45" s="189">
        <f t="shared" si="7"/>
        <v>0</v>
      </c>
    </row>
    <row r="46" spans="1:13" ht="24.75" customHeight="1">
      <c r="A46" s="159"/>
      <c r="B46" s="157" t="s">
        <v>476</v>
      </c>
      <c r="C46" s="190">
        <v>1.38</v>
      </c>
      <c r="D46" s="191">
        <v>235.1</v>
      </c>
      <c r="E46" s="191">
        <v>242.6</v>
      </c>
      <c r="F46" s="192">
        <v>247.8</v>
      </c>
      <c r="G46" s="191">
        <v>272.4</v>
      </c>
      <c r="H46" s="191">
        <v>279.1</v>
      </c>
      <c r="I46" s="191">
        <v>279.1</v>
      </c>
      <c r="J46" s="193">
        <f t="shared" si="4"/>
        <v>5.401956614206725</v>
      </c>
      <c r="K46" s="193">
        <f t="shared" si="5"/>
        <v>2.1434460016488117</v>
      </c>
      <c r="L46" s="193">
        <f t="shared" si="6"/>
        <v>12.631154156577892</v>
      </c>
      <c r="M46" s="194">
        <f t="shared" si="7"/>
        <v>0</v>
      </c>
    </row>
    <row r="47" spans="1:13" ht="24.75" customHeight="1">
      <c r="A47" s="159"/>
      <c r="B47" s="157" t="s">
        <v>478</v>
      </c>
      <c r="C47" s="190">
        <v>1.38</v>
      </c>
      <c r="D47" s="191">
        <v>252.2</v>
      </c>
      <c r="E47" s="191">
        <v>259.2</v>
      </c>
      <c r="F47" s="192">
        <v>266.3</v>
      </c>
      <c r="G47" s="198">
        <v>288</v>
      </c>
      <c r="H47" s="191">
        <v>292.6</v>
      </c>
      <c r="I47" s="191">
        <v>292.6</v>
      </c>
      <c r="J47" s="193">
        <f t="shared" si="4"/>
        <v>5.590800951625695</v>
      </c>
      <c r="K47" s="193">
        <f t="shared" si="5"/>
        <v>2.739197530864203</v>
      </c>
      <c r="L47" s="193">
        <f t="shared" si="6"/>
        <v>9.87607960946302</v>
      </c>
      <c r="M47" s="194">
        <f t="shared" si="7"/>
        <v>0</v>
      </c>
    </row>
    <row r="48" spans="1:13" ht="24.75" customHeight="1">
      <c r="A48" s="159"/>
      <c r="B48" s="155" t="s">
        <v>482</v>
      </c>
      <c r="C48" s="195">
        <v>2.77</v>
      </c>
      <c r="D48" s="186">
        <v>311.3</v>
      </c>
      <c r="E48" s="186">
        <v>339.1</v>
      </c>
      <c r="F48" s="196">
        <v>353.4</v>
      </c>
      <c r="G48" s="186">
        <v>375.8</v>
      </c>
      <c r="H48" s="186">
        <v>386</v>
      </c>
      <c r="I48" s="186">
        <v>386</v>
      </c>
      <c r="J48" s="188">
        <f t="shared" si="4"/>
        <v>13.52393189849019</v>
      </c>
      <c r="K48" s="188">
        <f t="shared" si="5"/>
        <v>4.217045119433777</v>
      </c>
      <c r="L48" s="188">
        <f t="shared" si="6"/>
        <v>9.224674589700072</v>
      </c>
      <c r="M48" s="189">
        <f t="shared" si="7"/>
        <v>0</v>
      </c>
    </row>
    <row r="49" spans="1:13" ht="24.75" customHeight="1">
      <c r="A49" s="159"/>
      <c r="B49" s="157" t="s">
        <v>472</v>
      </c>
      <c r="C49" s="190">
        <v>1.38</v>
      </c>
      <c r="D49" s="191">
        <v>314.5</v>
      </c>
      <c r="E49" s="191">
        <v>343.7</v>
      </c>
      <c r="F49" s="192">
        <v>357.2</v>
      </c>
      <c r="G49" s="198">
        <v>384</v>
      </c>
      <c r="H49" s="191">
        <v>396.4</v>
      </c>
      <c r="I49" s="191">
        <v>396.4</v>
      </c>
      <c r="J49" s="193">
        <f t="shared" si="4"/>
        <v>13.577106518282989</v>
      </c>
      <c r="K49" s="193">
        <f t="shared" si="5"/>
        <v>3.927844050043646</v>
      </c>
      <c r="L49" s="193">
        <f t="shared" si="6"/>
        <v>10.974244120940654</v>
      </c>
      <c r="M49" s="194">
        <f t="shared" si="7"/>
        <v>0</v>
      </c>
    </row>
    <row r="50" spans="1:13" ht="24.75" customHeight="1" thickBot="1">
      <c r="A50" s="161"/>
      <c r="B50" s="162" t="s">
        <v>473</v>
      </c>
      <c r="C50" s="199">
        <v>1.39</v>
      </c>
      <c r="D50" s="200">
        <v>308.1</v>
      </c>
      <c r="E50" s="200">
        <v>334.5</v>
      </c>
      <c r="F50" s="201">
        <v>349.7</v>
      </c>
      <c r="G50" s="202">
        <v>367.6</v>
      </c>
      <c r="H50" s="200">
        <v>375.8</v>
      </c>
      <c r="I50" s="200">
        <v>375.8</v>
      </c>
      <c r="J50" s="203">
        <f t="shared" si="4"/>
        <v>13.502109704641342</v>
      </c>
      <c r="K50" s="203">
        <f t="shared" si="5"/>
        <v>4.544095665171881</v>
      </c>
      <c r="L50" s="203">
        <f t="shared" si="6"/>
        <v>7.463540177294831</v>
      </c>
      <c r="M50" s="204">
        <f t="shared" si="7"/>
        <v>0</v>
      </c>
    </row>
    <row r="51" spans="4:13" ht="12" customHeight="1" thickTop="1">
      <c r="D51" s="163"/>
      <c r="E51" s="163"/>
      <c r="F51" s="163"/>
      <c r="G51" s="163"/>
      <c r="H51" s="163"/>
      <c r="I51" s="163"/>
      <c r="J51" s="163"/>
      <c r="K51" s="163"/>
      <c r="L51" s="163"/>
      <c r="M51" s="163"/>
    </row>
    <row r="52" spans="4:13" ht="24.75" customHeight="1">
      <c r="D52" s="163"/>
      <c r="E52" s="163"/>
      <c r="F52" s="163"/>
      <c r="G52" s="163"/>
      <c r="H52" s="163"/>
      <c r="I52" s="163"/>
      <c r="J52" s="163"/>
      <c r="K52" s="163"/>
      <c r="L52" s="163"/>
      <c r="M52" s="163"/>
    </row>
    <row r="53" spans="4:13" ht="24.75" customHeight="1">
      <c r="D53" s="163"/>
      <c r="E53" s="163"/>
      <c r="F53" s="163"/>
      <c r="G53" s="163"/>
      <c r="H53" s="163"/>
      <c r="I53" s="163"/>
      <c r="J53" s="163"/>
      <c r="K53" s="163"/>
      <c r="L53" s="163"/>
      <c r="M53" s="163"/>
    </row>
    <row r="54" spans="4:13" ht="24.75" customHeight="1">
      <c r="D54" s="163"/>
      <c r="E54" s="163"/>
      <c r="F54" s="163"/>
      <c r="G54" s="163"/>
      <c r="H54" s="163"/>
      <c r="I54" s="163"/>
      <c r="J54" s="163"/>
      <c r="K54" s="163"/>
      <c r="L54" s="163"/>
      <c r="M54" s="163"/>
    </row>
    <row r="55" spans="4:13" ht="24.75" customHeight="1">
      <c r="D55" s="163"/>
      <c r="E55" s="163"/>
      <c r="F55" s="163"/>
      <c r="G55" s="163"/>
      <c r="H55" s="163"/>
      <c r="I55" s="163"/>
      <c r="J55" s="163"/>
      <c r="K55" s="163"/>
      <c r="L55" s="163"/>
      <c r="M55" s="163"/>
    </row>
    <row r="56" spans="4:13" ht="24.75" customHeight="1">
      <c r="D56" s="163"/>
      <c r="E56" s="163"/>
      <c r="F56" s="163"/>
      <c r="G56" s="163"/>
      <c r="H56" s="163"/>
      <c r="I56" s="163"/>
      <c r="J56" s="163"/>
      <c r="K56" s="163"/>
      <c r="L56" s="163"/>
      <c r="M56" s="163"/>
    </row>
    <row r="57" spans="4:13" ht="24.75" customHeight="1">
      <c r="D57" s="163"/>
      <c r="E57" s="163"/>
      <c r="F57" s="163"/>
      <c r="G57" s="163"/>
      <c r="H57" s="163"/>
      <c r="I57" s="163"/>
      <c r="J57" s="163"/>
      <c r="K57" s="163"/>
      <c r="L57" s="163"/>
      <c r="M57" s="163"/>
    </row>
    <row r="58" spans="4:13" ht="24.75" customHeight="1">
      <c r="D58" s="163"/>
      <c r="E58" s="163"/>
      <c r="F58" s="163"/>
      <c r="G58" s="163"/>
      <c r="H58" s="163"/>
      <c r="I58" s="163"/>
      <c r="J58" s="163"/>
      <c r="K58" s="163"/>
      <c r="L58" s="163"/>
      <c r="M58" s="163"/>
    </row>
    <row r="59" spans="4:13" ht="24.75" customHeight="1">
      <c r="D59" s="163"/>
      <c r="E59" s="163"/>
      <c r="F59" s="163"/>
      <c r="G59" s="163"/>
      <c r="H59" s="163"/>
      <c r="I59" s="163"/>
      <c r="J59" s="163"/>
      <c r="K59" s="163"/>
      <c r="L59" s="163"/>
      <c r="M59" s="163"/>
    </row>
    <row r="60" spans="4:13" ht="24.75" customHeight="1">
      <c r="D60" s="163"/>
      <c r="E60" s="163"/>
      <c r="F60" s="163"/>
      <c r="G60" s="163"/>
      <c r="H60" s="163"/>
      <c r="I60" s="163"/>
      <c r="J60" s="163"/>
      <c r="K60" s="163"/>
      <c r="L60" s="163"/>
      <c r="M60" s="163"/>
    </row>
    <row r="61" spans="4:13" ht="24.75" customHeight="1">
      <c r="D61" s="163"/>
      <c r="E61" s="163"/>
      <c r="F61" s="163"/>
      <c r="G61" s="163"/>
      <c r="H61" s="163"/>
      <c r="I61" s="163"/>
      <c r="J61" s="163"/>
      <c r="K61" s="163"/>
      <c r="L61" s="163"/>
      <c r="M61" s="163"/>
    </row>
    <row r="62" spans="4:13" ht="24.75" customHeight="1">
      <c r="D62" s="163"/>
      <c r="E62" s="163"/>
      <c r="F62" s="163"/>
      <c r="G62" s="163"/>
      <c r="H62" s="163"/>
      <c r="I62" s="163"/>
      <c r="J62" s="163"/>
      <c r="K62" s="163"/>
      <c r="L62" s="163"/>
      <c r="M62" s="163"/>
    </row>
    <row r="63" spans="4:13" ht="24.75" customHeight="1">
      <c r="D63" s="163"/>
      <c r="E63" s="163"/>
      <c r="F63" s="163"/>
      <c r="G63" s="163"/>
      <c r="H63" s="163"/>
      <c r="I63" s="163"/>
      <c r="J63" s="163"/>
      <c r="K63" s="163"/>
      <c r="L63" s="163"/>
      <c r="M63" s="163"/>
    </row>
    <row r="64" spans="4:13" ht="24.75" customHeight="1">
      <c r="D64" s="163"/>
      <c r="E64" s="163"/>
      <c r="F64" s="163"/>
      <c r="G64" s="163"/>
      <c r="H64" s="163"/>
      <c r="I64" s="163"/>
      <c r="J64" s="163"/>
      <c r="K64" s="163"/>
      <c r="L64" s="163"/>
      <c r="M64" s="163"/>
    </row>
    <row r="65" spans="4:13" ht="24.75" customHeight="1">
      <c r="D65" s="163"/>
      <c r="E65" s="163"/>
      <c r="F65" s="163"/>
      <c r="G65" s="163"/>
      <c r="H65" s="163"/>
      <c r="I65" s="163"/>
      <c r="J65" s="163"/>
      <c r="K65" s="163"/>
      <c r="L65" s="163"/>
      <c r="M65" s="163"/>
    </row>
    <row r="66" spans="4:13" ht="24.75" customHeight="1">
      <c r="D66" s="163"/>
      <c r="E66" s="163"/>
      <c r="F66" s="163"/>
      <c r="G66" s="163"/>
      <c r="H66" s="163"/>
      <c r="I66" s="163"/>
      <c r="J66" s="163"/>
      <c r="K66" s="163"/>
      <c r="L66" s="163"/>
      <c r="M66" s="163"/>
    </row>
    <row r="67" spans="4:13" ht="24.75" customHeight="1">
      <c r="D67" s="163"/>
      <c r="E67" s="163"/>
      <c r="F67" s="163"/>
      <c r="G67" s="163"/>
      <c r="H67" s="163"/>
      <c r="I67" s="163"/>
      <c r="J67" s="163"/>
      <c r="K67" s="163"/>
      <c r="L67" s="163"/>
      <c r="M67" s="163"/>
    </row>
    <row r="68" spans="4:13" ht="24.75" customHeight="1">
      <c r="D68" s="163"/>
      <c r="E68" s="163"/>
      <c r="F68" s="163"/>
      <c r="G68" s="163"/>
      <c r="H68" s="163"/>
      <c r="I68" s="163"/>
      <c r="J68" s="163"/>
      <c r="K68" s="163"/>
      <c r="L68" s="163"/>
      <c r="M68" s="163"/>
    </row>
    <row r="69" spans="4:13" ht="24.75" customHeight="1">
      <c r="D69" s="163"/>
      <c r="E69" s="163"/>
      <c r="F69" s="163"/>
      <c r="G69" s="163"/>
      <c r="H69" s="163"/>
      <c r="I69" s="163"/>
      <c r="J69" s="163"/>
      <c r="K69" s="163"/>
      <c r="L69" s="163"/>
      <c r="M69" s="163"/>
    </row>
    <row r="70" spans="4:13" ht="24.75" customHeight="1">
      <c r="D70" s="163"/>
      <c r="E70" s="163"/>
      <c r="F70" s="163"/>
      <c r="G70" s="163"/>
      <c r="H70" s="163"/>
      <c r="I70" s="163"/>
      <c r="J70" s="163"/>
      <c r="K70" s="163"/>
      <c r="L70" s="163"/>
      <c r="M70" s="163"/>
    </row>
    <row r="71" spans="4:13" ht="24.75" customHeight="1">
      <c r="D71" s="163"/>
      <c r="E71" s="163"/>
      <c r="F71" s="163"/>
      <c r="G71" s="163"/>
      <c r="H71" s="163"/>
      <c r="I71" s="163"/>
      <c r="J71" s="163"/>
      <c r="K71" s="163"/>
      <c r="L71" s="163"/>
      <c r="M71" s="163"/>
    </row>
    <row r="72" spans="4:13" ht="24.75" customHeight="1">
      <c r="D72" s="163"/>
      <c r="E72" s="163"/>
      <c r="F72" s="163"/>
      <c r="G72" s="163"/>
      <c r="H72" s="163"/>
      <c r="I72" s="163"/>
      <c r="J72" s="163"/>
      <c r="K72" s="163"/>
      <c r="L72" s="163"/>
      <c r="M72" s="163"/>
    </row>
    <row r="73" spans="4:13" ht="24.75" customHeight="1">
      <c r="D73" s="163"/>
      <c r="E73" s="163"/>
      <c r="F73" s="163"/>
      <c r="G73" s="163"/>
      <c r="H73" s="163"/>
      <c r="I73" s="163"/>
      <c r="J73" s="163"/>
      <c r="K73" s="163"/>
      <c r="L73" s="163"/>
      <c r="M73" s="163"/>
    </row>
    <row r="74" spans="4:13" ht="24.75" customHeight="1">
      <c r="D74" s="163"/>
      <c r="E74" s="163"/>
      <c r="F74" s="163"/>
      <c r="G74" s="163"/>
      <c r="H74" s="163"/>
      <c r="I74" s="163"/>
      <c r="J74" s="163"/>
      <c r="K74" s="163"/>
      <c r="L74" s="163"/>
      <c r="M74" s="163"/>
    </row>
    <row r="75" spans="4:13" ht="24.75" customHeight="1">
      <c r="D75" s="163"/>
      <c r="E75" s="163"/>
      <c r="F75" s="163"/>
      <c r="G75" s="163"/>
      <c r="H75" s="163"/>
      <c r="I75" s="163"/>
      <c r="J75" s="163"/>
      <c r="K75" s="163"/>
      <c r="L75" s="163"/>
      <c r="M75" s="163"/>
    </row>
    <row r="76" spans="4:13" ht="24.75" customHeight="1">
      <c r="D76" s="163"/>
      <c r="E76" s="163"/>
      <c r="F76" s="163"/>
      <c r="G76" s="163"/>
      <c r="H76" s="163"/>
      <c r="I76" s="163"/>
      <c r="J76" s="163"/>
      <c r="K76" s="163"/>
      <c r="L76" s="163"/>
      <c r="M76" s="163"/>
    </row>
    <row r="77" spans="4:13" ht="24.75" customHeight="1">
      <c r="D77" s="163"/>
      <c r="E77" s="163"/>
      <c r="F77" s="163"/>
      <c r="G77" s="163"/>
      <c r="H77" s="163"/>
      <c r="I77" s="163"/>
      <c r="J77" s="163"/>
      <c r="K77" s="163"/>
      <c r="L77" s="163"/>
      <c r="M77" s="163"/>
    </row>
    <row r="78" spans="4:13" ht="24.75" customHeight="1">
      <c r="D78" s="163"/>
      <c r="E78" s="163"/>
      <c r="F78" s="163"/>
      <c r="G78" s="163"/>
      <c r="H78" s="163"/>
      <c r="I78" s="163"/>
      <c r="J78" s="163"/>
      <c r="K78" s="163"/>
      <c r="L78" s="163"/>
      <c r="M78" s="163"/>
    </row>
    <row r="79" spans="4:13" ht="24.75" customHeight="1">
      <c r="D79" s="163"/>
      <c r="E79" s="163"/>
      <c r="F79" s="163"/>
      <c r="G79" s="163"/>
      <c r="H79" s="163"/>
      <c r="I79" s="163"/>
      <c r="J79" s="163"/>
      <c r="K79" s="163"/>
      <c r="L79" s="163"/>
      <c r="M79" s="163"/>
    </row>
    <row r="80" spans="4:13" ht="24.75" customHeight="1">
      <c r="D80" s="163"/>
      <c r="E80" s="163"/>
      <c r="F80" s="163"/>
      <c r="G80" s="163"/>
      <c r="H80" s="163"/>
      <c r="I80" s="163"/>
      <c r="J80" s="163"/>
      <c r="K80" s="163"/>
      <c r="L80" s="163"/>
      <c r="M80" s="163"/>
    </row>
    <row r="81" spans="4:13" ht="24.75" customHeight="1">
      <c r="D81" s="163"/>
      <c r="E81" s="163"/>
      <c r="F81" s="163"/>
      <c r="G81" s="163"/>
      <c r="H81" s="163"/>
      <c r="I81" s="163"/>
      <c r="J81" s="163"/>
      <c r="K81" s="163"/>
      <c r="L81" s="163"/>
      <c r="M81" s="163"/>
    </row>
    <row r="82" spans="4:13" ht="24.75" customHeight="1">
      <c r="D82" s="163"/>
      <c r="E82" s="163"/>
      <c r="F82" s="163"/>
      <c r="G82" s="163"/>
      <c r="H82" s="163"/>
      <c r="I82" s="163"/>
      <c r="J82" s="163"/>
      <c r="K82" s="163"/>
      <c r="L82" s="163"/>
      <c r="M82" s="163"/>
    </row>
    <row r="83" spans="4:13" ht="24.75" customHeight="1">
      <c r="D83" s="163"/>
      <c r="E83" s="163"/>
      <c r="F83" s="163"/>
      <c r="G83" s="163"/>
      <c r="H83" s="163"/>
      <c r="I83" s="163"/>
      <c r="J83" s="163"/>
      <c r="K83" s="163"/>
      <c r="L83" s="163"/>
      <c r="M83" s="163"/>
    </row>
    <row r="84" spans="4:13" ht="24.75" customHeight="1">
      <c r="D84" s="163"/>
      <c r="E84" s="163"/>
      <c r="F84" s="163"/>
      <c r="G84" s="163"/>
      <c r="H84" s="163"/>
      <c r="I84" s="163"/>
      <c r="J84" s="163"/>
      <c r="K84" s="163"/>
      <c r="L84" s="163"/>
      <c r="M84" s="163"/>
    </row>
    <row r="85" spans="4:13" ht="24.75" customHeight="1">
      <c r="D85" s="163"/>
      <c r="E85" s="163"/>
      <c r="F85" s="163"/>
      <c r="G85" s="163"/>
      <c r="H85" s="163"/>
      <c r="I85" s="163"/>
      <c r="J85" s="163"/>
      <c r="K85" s="163"/>
      <c r="L85" s="163"/>
      <c r="M85" s="163"/>
    </row>
    <row r="86" spans="4:13" ht="24.75" customHeight="1">
      <c r="D86" s="163"/>
      <c r="E86" s="163"/>
      <c r="F86" s="163"/>
      <c r="G86" s="163"/>
      <c r="H86" s="163"/>
      <c r="I86" s="163"/>
      <c r="J86" s="163"/>
      <c r="K86" s="163"/>
      <c r="L86" s="163"/>
      <c r="M86" s="163"/>
    </row>
    <row r="87" spans="4:13" ht="24.75" customHeight="1">
      <c r="D87" s="163"/>
      <c r="E87" s="163"/>
      <c r="F87" s="163"/>
      <c r="G87" s="163"/>
      <c r="H87" s="163"/>
      <c r="I87" s="163"/>
      <c r="J87" s="163"/>
      <c r="K87" s="163"/>
      <c r="L87" s="163"/>
      <c r="M87" s="163"/>
    </row>
    <row r="88" spans="4:13" ht="24.75" customHeight="1">
      <c r="D88" s="163"/>
      <c r="E88" s="163"/>
      <c r="F88" s="163"/>
      <c r="G88" s="163"/>
      <c r="H88" s="163"/>
      <c r="I88" s="163"/>
      <c r="J88" s="163"/>
      <c r="K88" s="163"/>
      <c r="L88" s="163"/>
      <c r="M88" s="163"/>
    </row>
    <row r="89" spans="4:13" ht="24.75" customHeight="1">
      <c r="D89" s="163"/>
      <c r="E89" s="163"/>
      <c r="F89" s="163"/>
      <c r="G89" s="163"/>
      <c r="H89" s="163"/>
      <c r="I89" s="163"/>
      <c r="J89" s="163"/>
      <c r="K89" s="163"/>
      <c r="L89" s="163"/>
      <c r="M89" s="163"/>
    </row>
    <row r="90" spans="4:13" ht="24.75" customHeight="1">
      <c r="D90" s="163"/>
      <c r="E90" s="163"/>
      <c r="F90" s="163"/>
      <c r="G90" s="163"/>
      <c r="H90" s="163"/>
      <c r="I90" s="163"/>
      <c r="J90" s="163"/>
      <c r="K90" s="163"/>
      <c r="L90" s="163"/>
      <c r="M90" s="163"/>
    </row>
    <row r="91" spans="4:13" ht="24.75" customHeight="1">
      <c r="D91" s="163"/>
      <c r="E91" s="163"/>
      <c r="F91" s="163"/>
      <c r="G91" s="163"/>
      <c r="H91" s="163"/>
      <c r="I91" s="163"/>
      <c r="J91" s="163"/>
      <c r="K91" s="163"/>
      <c r="L91" s="163"/>
      <c r="M91" s="163"/>
    </row>
    <row r="92" spans="4:13" ht="24.75" customHeight="1">
      <c r="D92" s="163"/>
      <c r="E92" s="163"/>
      <c r="F92" s="163"/>
      <c r="G92" s="163"/>
      <c r="H92" s="163"/>
      <c r="I92" s="163"/>
      <c r="J92" s="163"/>
      <c r="K92" s="163"/>
      <c r="L92" s="163"/>
      <c r="M92" s="163"/>
    </row>
    <row r="93" spans="4:13" ht="24.75" customHeight="1">
      <c r="D93" s="163"/>
      <c r="E93" s="163"/>
      <c r="F93" s="163"/>
      <c r="G93" s="163"/>
      <c r="H93" s="163"/>
      <c r="I93" s="163"/>
      <c r="J93" s="163"/>
      <c r="K93" s="163"/>
      <c r="L93" s="163"/>
      <c r="M93" s="163"/>
    </row>
    <row r="94" spans="4:13" ht="24.75" customHeight="1">
      <c r="D94" s="163"/>
      <c r="E94" s="163"/>
      <c r="F94" s="163"/>
      <c r="G94" s="163"/>
      <c r="H94" s="163"/>
      <c r="I94" s="163"/>
      <c r="J94" s="163"/>
      <c r="K94" s="163"/>
      <c r="L94" s="163"/>
      <c r="M94" s="163"/>
    </row>
    <row r="95" spans="4:13" ht="24.75" customHeight="1">
      <c r="D95" s="163"/>
      <c r="E95" s="163"/>
      <c r="F95" s="163"/>
      <c r="G95" s="163"/>
      <c r="H95" s="163"/>
      <c r="I95" s="163"/>
      <c r="J95" s="163"/>
      <c r="K95" s="163"/>
      <c r="L95" s="163"/>
      <c r="M95" s="163"/>
    </row>
    <row r="96" spans="4:13" ht="24.75" customHeight="1">
      <c r="D96" s="163"/>
      <c r="E96" s="163"/>
      <c r="F96" s="163"/>
      <c r="G96" s="163"/>
      <c r="H96" s="163"/>
      <c r="I96" s="163"/>
      <c r="J96" s="163"/>
      <c r="K96" s="163"/>
      <c r="L96" s="163"/>
      <c r="M96" s="163"/>
    </row>
    <row r="97" spans="4:13" ht="24.75" customHeight="1">
      <c r="D97" s="163"/>
      <c r="E97" s="163"/>
      <c r="F97" s="163"/>
      <c r="G97" s="163"/>
      <c r="H97" s="163"/>
      <c r="I97" s="163"/>
      <c r="J97" s="163"/>
      <c r="K97" s="163"/>
      <c r="L97" s="163"/>
      <c r="M97" s="163"/>
    </row>
    <row r="98" spans="4:13" ht="24.75" customHeight="1">
      <c r="D98" s="163"/>
      <c r="E98" s="163"/>
      <c r="F98" s="163"/>
      <c r="G98" s="163"/>
      <c r="H98" s="163"/>
      <c r="I98" s="163"/>
      <c r="J98" s="163"/>
      <c r="K98" s="163"/>
      <c r="L98" s="163"/>
      <c r="M98" s="163"/>
    </row>
    <row r="99" spans="4:13" ht="24.75" customHeight="1">
      <c r="D99" s="163"/>
      <c r="E99" s="163"/>
      <c r="F99" s="163"/>
      <c r="G99" s="163"/>
      <c r="H99" s="163"/>
      <c r="I99" s="163"/>
      <c r="J99" s="163"/>
      <c r="K99" s="163"/>
      <c r="L99" s="163"/>
      <c r="M99" s="163"/>
    </row>
    <row r="100" spans="4:13" ht="24.75" customHeight="1">
      <c r="D100" s="163"/>
      <c r="E100" s="163"/>
      <c r="F100" s="163"/>
      <c r="G100" s="163"/>
      <c r="H100" s="163"/>
      <c r="I100" s="163"/>
      <c r="J100" s="163"/>
      <c r="K100" s="163"/>
      <c r="L100" s="163"/>
      <c r="M100" s="163"/>
    </row>
    <row r="101" spans="4:13" ht="24.75" customHeight="1">
      <c r="D101" s="163"/>
      <c r="E101" s="163"/>
      <c r="F101" s="163"/>
      <c r="G101" s="163"/>
      <c r="H101" s="163"/>
      <c r="I101" s="163"/>
      <c r="J101" s="163"/>
      <c r="K101" s="163"/>
      <c r="L101" s="163"/>
      <c r="M101" s="163"/>
    </row>
    <row r="102" spans="4:13" ht="24.75" customHeight="1">
      <c r="D102" s="163"/>
      <c r="E102" s="163"/>
      <c r="F102" s="163"/>
      <c r="G102" s="163"/>
      <c r="H102" s="163"/>
      <c r="I102" s="163"/>
      <c r="J102" s="163"/>
      <c r="K102" s="163"/>
      <c r="L102" s="163"/>
      <c r="M102" s="163"/>
    </row>
    <row r="103" spans="4:13" ht="24.75" customHeight="1">
      <c r="D103" s="163"/>
      <c r="E103" s="163"/>
      <c r="F103" s="163"/>
      <c r="G103" s="163"/>
      <c r="H103" s="163"/>
      <c r="I103" s="163"/>
      <c r="J103" s="163"/>
      <c r="K103" s="163"/>
      <c r="L103" s="163"/>
      <c r="M103" s="163"/>
    </row>
    <row r="104" spans="4:13" ht="24.75" customHeight="1">
      <c r="D104" s="163"/>
      <c r="E104" s="163"/>
      <c r="F104" s="163"/>
      <c r="G104" s="163"/>
      <c r="H104" s="163"/>
      <c r="I104" s="163"/>
      <c r="J104" s="163"/>
      <c r="K104" s="163"/>
      <c r="L104" s="163"/>
      <c r="M104" s="163"/>
    </row>
    <row r="105" spans="4:13" ht="24.75" customHeight="1">
      <c r="D105" s="163"/>
      <c r="E105" s="163"/>
      <c r="F105" s="163"/>
      <c r="G105" s="163"/>
      <c r="H105" s="163"/>
      <c r="I105" s="163"/>
      <c r="J105" s="163"/>
      <c r="K105" s="163"/>
      <c r="L105" s="163"/>
      <c r="M105" s="163"/>
    </row>
    <row r="106" spans="4:13" ht="24.75" customHeight="1">
      <c r="D106" s="163"/>
      <c r="E106" s="163"/>
      <c r="F106" s="163"/>
      <c r="G106" s="163"/>
      <c r="H106" s="163"/>
      <c r="I106" s="163"/>
      <c r="J106" s="163"/>
      <c r="K106" s="163"/>
      <c r="L106" s="163"/>
      <c r="M106" s="163"/>
    </row>
    <row r="107" spans="4:13" ht="24.75" customHeight="1">
      <c r="D107" s="163"/>
      <c r="E107" s="163"/>
      <c r="F107" s="163"/>
      <c r="G107" s="163"/>
      <c r="H107" s="163"/>
      <c r="I107" s="163"/>
      <c r="J107" s="163"/>
      <c r="K107" s="163"/>
      <c r="L107" s="163"/>
      <c r="M107" s="163"/>
    </row>
    <row r="108" spans="4:13" ht="24.75" customHeight="1">
      <c r="D108" s="163"/>
      <c r="E108" s="163"/>
      <c r="F108" s="163"/>
      <c r="G108" s="163"/>
      <c r="H108" s="163"/>
      <c r="I108" s="163"/>
      <c r="J108" s="163"/>
      <c r="K108" s="163"/>
      <c r="L108" s="163"/>
      <c r="M108" s="163"/>
    </row>
    <row r="109" spans="4:13" ht="24.75" customHeight="1">
      <c r="D109" s="163"/>
      <c r="E109" s="163"/>
      <c r="F109" s="163"/>
      <c r="G109" s="163"/>
      <c r="H109" s="163"/>
      <c r="I109" s="163"/>
      <c r="J109" s="163"/>
      <c r="K109" s="163"/>
      <c r="L109" s="163"/>
      <c r="M109" s="163"/>
    </row>
    <row r="110" spans="4:13" ht="24.75" customHeight="1">
      <c r="D110" s="163"/>
      <c r="E110" s="163"/>
      <c r="F110" s="163"/>
      <c r="G110" s="163"/>
      <c r="H110" s="163"/>
      <c r="I110" s="163"/>
      <c r="J110" s="163"/>
      <c r="K110" s="163"/>
      <c r="L110" s="163"/>
      <c r="M110" s="163"/>
    </row>
    <row r="111" spans="4:13" ht="24.75" customHeight="1">
      <c r="D111" s="163"/>
      <c r="E111" s="163"/>
      <c r="F111" s="163"/>
      <c r="G111" s="163"/>
      <c r="H111" s="163"/>
      <c r="I111" s="163"/>
      <c r="J111" s="163"/>
      <c r="K111" s="163"/>
      <c r="L111" s="163"/>
      <c r="M111" s="163"/>
    </row>
    <row r="112" spans="4:13" ht="24.75" customHeight="1">
      <c r="D112" s="163"/>
      <c r="E112" s="163"/>
      <c r="F112" s="163"/>
      <c r="G112" s="163"/>
      <c r="H112" s="163"/>
      <c r="I112" s="163"/>
      <c r="J112" s="163"/>
      <c r="K112" s="163"/>
      <c r="L112" s="163"/>
      <c r="M112" s="163"/>
    </row>
    <row r="113" spans="4:13" ht="24.75" customHeight="1">
      <c r="D113" s="163"/>
      <c r="E113" s="163"/>
      <c r="F113" s="163"/>
      <c r="G113" s="163"/>
      <c r="H113" s="163"/>
      <c r="I113" s="163"/>
      <c r="J113" s="163"/>
      <c r="K113" s="163"/>
      <c r="L113" s="163"/>
      <c r="M113" s="163"/>
    </row>
    <row r="114" spans="4:13" ht="24.75" customHeight="1">
      <c r="D114" s="163"/>
      <c r="E114" s="163"/>
      <c r="F114" s="163"/>
      <c r="G114" s="163"/>
      <c r="H114" s="163"/>
      <c r="I114" s="163"/>
      <c r="J114" s="163"/>
      <c r="K114" s="163"/>
      <c r="L114" s="163"/>
      <c r="M114" s="163"/>
    </row>
    <row r="115" spans="4:13" ht="24.75" customHeight="1">
      <c r="D115" s="163"/>
      <c r="E115" s="163"/>
      <c r="F115" s="163"/>
      <c r="G115" s="163"/>
      <c r="H115" s="163"/>
      <c r="I115" s="163"/>
      <c r="J115" s="163"/>
      <c r="K115" s="163"/>
      <c r="L115" s="163"/>
      <c r="M115" s="163"/>
    </row>
    <row r="116" spans="4:13" ht="24.75" customHeight="1">
      <c r="D116" s="163"/>
      <c r="E116" s="163"/>
      <c r="F116" s="163"/>
      <c r="G116" s="163"/>
      <c r="H116" s="163"/>
      <c r="I116" s="163"/>
      <c r="J116" s="163"/>
      <c r="K116" s="163"/>
      <c r="L116" s="163"/>
      <c r="M116" s="163"/>
    </row>
    <row r="117" spans="4:13" ht="24.75" customHeight="1">
      <c r="D117" s="163"/>
      <c r="E117" s="163"/>
      <c r="F117" s="163"/>
      <c r="G117" s="163"/>
      <c r="H117" s="163"/>
      <c r="I117" s="163"/>
      <c r="J117" s="163"/>
      <c r="K117" s="163"/>
      <c r="L117" s="163"/>
      <c r="M117" s="163"/>
    </row>
    <row r="118" spans="4:13" ht="24.75" customHeight="1">
      <c r="D118" s="163"/>
      <c r="E118" s="163"/>
      <c r="F118" s="163"/>
      <c r="G118" s="163"/>
      <c r="H118" s="163"/>
      <c r="I118" s="163"/>
      <c r="J118" s="163"/>
      <c r="K118" s="163"/>
      <c r="L118" s="163"/>
      <c r="M118" s="163"/>
    </row>
    <row r="119" spans="4:13" ht="24.75" customHeight="1">
      <c r="D119" s="163"/>
      <c r="E119" s="163"/>
      <c r="F119" s="163"/>
      <c r="G119" s="163"/>
      <c r="H119" s="163"/>
      <c r="I119" s="163"/>
      <c r="J119" s="163"/>
      <c r="K119" s="163"/>
      <c r="L119" s="163"/>
      <c r="M119" s="163"/>
    </row>
    <row r="120" spans="4:13" ht="24.75" customHeight="1">
      <c r="D120" s="163"/>
      <c r="E120" s="163"/>
      <c r="F120" s="163"/>
      <c r="G120" s="163"/>
      <c r="H120" s="163"/>
      <c r="I120" s="163"/>
      <c r="J120" s="163"/>
      <c r="K120" s="163"/>
      <c r="L120" s="163"/>
      <c r="M120" s="163"/>
    </row>
    <row r="121" spans="4:13" ht="24.75" customHeight="1">
      <c r="D121" s="163"/>
      <c r="E121" s="163"/>
      <c r="F121" s="163"/>
      <c r="G121" s="163"/>
      <c r="H121" s="163"/>
      <c r="I121" s="163"/>
      <c r="J121" s="163"/>
      <c r="K121" s="163"/>
      <c r="L121" s="163"/>
      <c r="M121" s="163"/>
    </row>
    <row r="122" spans="4:13" ht="24.75" customHeight="1">
      <c r="D122" s="163"/>
      <c r="E122" s="163"/>
      <c r="F122" s="163"/>
      <c r="G122" s="163"/>
      <c r="H122" s="163"/>
      <c r="I122" s="163"/>
      <c r="J122" s="163"/>
      <c r="K122" s="163"/>
      <c r="L122" s="163"/>
      <c r="M122" s="163"/>
    </row>
    <row r="123" spans="4:13" ht="24.75" customHeight="1">
      <c r="D123" s="163"/>
      <c r="E123" s="163"/>
      <c r="F123" s="163"/>
      <c r="G123" s="163"/>
      <c r="H123" s="163"/>
      <c r="I123" s="163"/>
      <c r="J123" s="163"/>
      <c r="K123" s="163"/>
      <c r="L123" s="163"/>
      <c r="M123" s="163"/>
    </row>
    <row r="124" spans="4:13" ht="24.75" customHeight="1">
      <c r="D124" s="163"/>
      <c r="E124" s="163"/>
      <c r="F124" s="163"/>
      <c r="G124" s="163"/>
      <c r="H124" s="163"/>
      <c r="I124" s="163"/>
      <c r="J124" s="163"/>
      <c r="K124" s="163"/>
      <c r="L124" s="163"/>
      <c r="M124" s="163"/>
    </row>
    <row r="125" spans="4:13" ht="24.75" customHeight="1">
      <c r="D125" s="163"/>
      <c r="E125" s="163"/>
      <c r="F125" s="163"/>
      <c r="G125" s="163"/>
      <c r="H125" s="163"/>
      <c r="I125" s="163"/>
      <c r="J125" s="163"/>
      <c r="K125" s="163"/>
      <c r="L125" s="163"/>
      <c r="M125" s="163"/>
    </row>
    <row r="126" spans="4:13" ht="24.75" customHeight="1">
      <c r="D126" s="163"/>
      <c r="E126" s="163"/>
      <c r="F126" s="163"/>
      <c r="G126" s="163"/>
      <c r="H126" s="163"/>
      <c r="I126" s="163"/>
      <c r="J126" s="163"/>
      <c r="K126" s="163"/>
      <c r="L126" s="163"/>
      <c r="M126" s="163"/>
    </row>
    <row r="127" spans="4:13" ht="24.75" customHeight="1">
      <c r="D127" s="163"/>
      <c r="E127" s="163"/>
      <c r="F127" s="163"/>
      <c r="G127" s="163"/>
      <c r="H127" s="163"/>
      <c r="I127" s="163"/>
      <c r="J127" s="163"/>
      <c r="K127" s="163"/>
      <c r="L127" s="163"/>
      <c r="M127" s="163"/>
    </row>
    <row r="128" spans="4:13" ht="24.75" customHeight="1">
      <c r="D128" s="163"/>
      <c r="E128" s="163"/>
      <c r="F128" s="163"/>
      <c r="G128" s="163"/>
      <c r="H128" s="163"/>
      <c r="I128" s="163"/>
      <c r="J128" s="163"/>
      <c r="K128" s="163"/>
      <c r="L128" s="163"/>
      <c r="M128" s="163"/>
    </row>
    <row r="129" spans="4:13" ht="24.75" customHeight="1">
      <c r="D129" s="163"/>
      <c r="E129" s="163"/>
      <c r="F129" s="163"/>
      <c r="G129" s="163"/>
      <c r="H129" s="163"/>
      <c r="I129" s="163"/>
      <c r="J129" s="163"/>
      <c r="K129" s="163"/>
      <c r="L129" s="163"/>
      <c r="M129" s="163"/>
    </row>
    <row r="130" spans="4:13" ht="24.75" customHeight="1">
      <c r="D130" s="163"/>
      <c r="E130" s="163"/>
      <c r="F130" s="163"/>
      <c r="G130" s="163"/>
      <c r="H130" s="163"/>
      <c r="I130" s="163"/>
      <c r="J130" s="163"/>
      <c r="K130" s="163"/>
      <c r="L130" s="163"/>
      <c r="M130" s="163"/>
    </row>
    <row r="131" spans="4:13" ht="24.75" customHeight="1">
      <c r="D131" s="163"/>
      <c r="E131" s="163"/>
      <c r="F131" s="163"/>
      <c r="G131" s="163"/>
      <c r="H131" s="163"/>
      <c r="I131" s="163"/>
      <c r="J131" s="163"/>
      <c r="K131" s="163"/>
      <c r="L131" s="163"/>
      <c r="M131" s="163"/>
    </row>
  </sheetData>
  <sheetProtection/>
  <mergeCells count="14">
    <mergeCell ref="J8:J9"/>
    <mergeCell ref="K8:K9"/>
    <mergeCell ref="L8:L9"/>
    <mergeCell ref="M8:M9"/>
    <mergeCell ref="A7:A9"/>
    <mergeCell ref="A1:M1"/>
    <mergeCell ref="A2:M2"/>
    <mergeCell ref="A3:M3"/>
    <mergeCell ref="A4:M4"/>
    <mergeCell ref="A5:M5"/>
    <mergeCell ref="B7:B8"/>
    <mergeCell ref="E7:F7"/>
    <mergeCell ref="G7:I7"/>
    <mergeCell ref="J7:M7"/>
  </mergeCells>
  <printOptions horizontalCentered="1"/>
  <pageMargins left="0.75" right="0.75" top="1" bottom="1" header="0.5" footer="0.5"/>
  <pageSetup fitToHeight="1" fitToWidth="1" horizontalDpi="600" verticalDpi="600" orientation="portrait" scale="5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6"/>
  <sheetViews>
    <sheetView zoomScalePageLayoutView="0" workbookViewId="0" topLeftCell="A1">
      <selection activeCell="F21" sqref="F21"/>
    </sheetView>
  </sheetViews>
  <sheetFormatPr defaultColWidth="11.00390625" defaultRowHeight="12.75"/>
  <cols>
    <col min="1" max="1" width="34.140625" style="207" customWidth="1"/>
    <col min="2" max="2" width="12.28125" style="207" bestFit="1" customWidth="1"/>
    <col min="3" max="3" width="10.7109375" style="207" customWidth="1"/>
    <col min="4" max="4" width="11.57421875" style="260" bestFit="1" customWidth="1"/>
    <col min="5" max="5" width="8.00390625" style="207" customWidth="1"/>
    <col min="6" max="6" width="11.28125" style="207" bestFit="1" customWidth="1"/>
    <col min="7" max="16384" width="11.00390625" style="207" customWidth="1"/>
  </cols>
  <sheetData>
    <row r="1" spans="1:6" s="205" customFormat="1" ht="18.75">
      <c r="A1" s="2002" t="s">
        <v>483</v>
      </c>
      <c r="B1" s="2002"/>
      <c r="C1" s="2002"/>
      <c r="D1" s="2002"/>
      <c r="E1" s="2002"/>
      <c r="F1" s="2002"/>
    </row>
    <row r="2" spans="1:6" s="205" customFormat="1" ht="18.75">
      <c r="A2" s="2003" t="s">
        <v>484</v>
      </c>
      <c r="B2" s="2003"/>
      <c r="C2" s="2003"/>
      <c r="D2" s="2003"/>
      <c r="E2" s="2003"/>
      <c r="F2" s="2003"/>
    </row>
    <row r="3" spans="1:6" s="205" customFormat="1" ht="17.25" customHeight="1">
      <c r="A3" s="2002" t="s">
        <v>485</v>
      </c>
      <c r="B3" s="2002"/>
      <c r="C3" s="2002"/>
      <c r="D3" s="2002"/>
      <c r="E3" s="2002"/>
      <c r="F3" s="2002"/>
    </row>
    <row r="4" spans="1:6" s="205" customFormat="1" ht="17.25" customHeight="1">
      <c r="A4" s="2002" t="s">
        <v>573</v>
      </c>
      <c r="B4" s="2002"/>
      <c r="C4" s="2002"/>
      <c r="D4" s="2002"/>
      <c r="E4" s="2002"/>
      <c r="F4" s="2002"/>
    </row>
    <row r="5" spans="1:6" ht="17.25" customHeight="1" thickBot="1">
      <c r="A5" s="206"/>
      <c r="B5" s="2004"/>
      <c r="C5" s="2004"/>
      <c r="D5" s="206"/>
      <c r="E5" s="2005" t="s">
        <v>486</v>
      </c>
      <c r="F5" s="2005"/>
    </row>
    <row r="6" spans="1:44" s="209" customFormat="1" ht="13.5" thickTop="1">
      <c r="A6" s="208"/>
      <c r="B6" s="1996" t="s">
        <v>487</v>
      </c>
      <c r="C6" s="1996"/>
      <c r="D6" s="1997"/>
      <c r="E6" s="1998" t="s">
        <v>66</v>
      </c>
      <c r="F6" s="1999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07"/>
      <c r="AK6" s="207"/>
      <c r="AL6" s="207"/>
      <c r="AM6" s="207"/>
      <c r="AN6" s="207"/>
      <c r="AO6" s="207"/>
      <c r="AP6" s="207"/>
      <c r="AQ6" s="207"/>
      <c r="AR6" s="207"/>
    </row>
    <row r="7" spans="1:44" s="209" customFormat="1" ht="15.75">
      <c r="A7" s="210" t="s">
        <v>488</v>
      </c>
      <c r="B7" s="211" t="s">
        <v>63</v>
      </c>
      <c r="C7" s="212" t="s">
        <v>64</v>
      </c>
      <c r="D7" s="212" t="s">
        <v>489</v>
      </c>
      <c r="E7" s="213" t="s">
        <v>64</v>
      </c>
      <c r="F7" s="214" t="s">
        <v>65</v>
      </c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7"/>
      <c r="AG7" s="207"/>
      <c r="AH7" s="207"/>
      <c r="AI7" s="207"/>
      <c r="AJ7" s="207"/>
      <c r="AK7" s="207"/>
      <c r="AL7" s="207"/>
      <c r="AM7" s="207"/>
      <c r="AN7" s="207"/>
      <c r="AO7" s="207"/>
      <c r="AP7" s="207"/>
      <c r="AQ7" s="207"/>
      <c r="AR7" s="207"/>
    </row>
    <row r="8" spans="1:6" s="219" customFormat="1" ht="12.75">
      <c r="A8" s="215" t="s">
        <v>490</v>
      </c>
      <c r="B8" s="216">
        <v>121093.5</v>
      </c>
      <c r="C8" s="216">
        <v>169648.541</v>
      </c>
      <c r="D8" s="217">
        <v>180529.8</v>
      </c>
      <c r="E8" s="216">
        <v>40.09714889733965</v>
      </c>
      <c r="F8" s="218">
        <v>6.414000931490463</v>
      </c>
    </row>
    <row r="9" spans="1:6" s="224" customFormat="1" ht="12.75">
      <c r="A9" s="220" t="s">
        <v>491</v>
      </c>
      <c r="B9" s="221">
        <v>101581.5</v>
      </c>
      <c r="C9" s="221">
        <v>141105.561</v>
      </c>
      <c r="D9" s="222">
        <v>137977.19999999998</v>
      </c>
      <c r="E9" s="221">
        <v>38.908719599533356</v>
      </c>
      <c r="F9" s="223">
        <v>-2.217035939497805</v>
      </c>
    </row>
    <row r="10" spans="1:6" s="224" customFormat="1" ht="12.75">
      <c r="A10" s="220" t="s">
        <v>492</v>
      </c>
      <c r="B10" s="221">
        <v>9485</v>
      </c>
      <c r="C10" s="221">
        <v>13112.695</v>
      </c>
      <c r="D10" s="222">
        <v>17927.3</v>
      </c>
      <c r="E10" s="221">
        <v>38.24665260938323</v>
      </c>
      <c r="F10" s="223">
        <v>36.71712794356918</v>
      </c>
    </row>
    <row r="11" spans="1:6" s="225" customFormat="1" ht="12.75">
      <c r="A11" s="220" t="s">
        <v>493</v>
      </c>
      <c r="B11" s="221">
        <v>8957.9</v>
      </c>
      <c r="C11" s="221">
        <v>11554.392</v>
      </c>
      <c r="D11" s="222">
        <v>16418.6</v>
      </c>
      <c r="E11" s="221">
        <v>28.98549883343196</v>
      </c>
      <c r="F11" s="223">
        <v>42.0983466719841</v>
      </c>
    </row>
    <row r="12" spans="1:6" s="225" customFormat="1" ht="12.75">
      <c r="A12" s="220" t="s">
        <v>494</v>
      </c>
      <c r="B12" s="221">
        <v>527.1</v>
      </c>
      <c r="C12" s="221">
        <v>1558.3029999999999</v>
      </c>
      <c r="D12" s="222">
        <v>1508.7</v>
      </c>
      <c r="E12" s="226" t="s">
        <v>495</v>
      </c>
      <c r="F12" s="227">
        <v>-3.183142174532165</v>
      </c>
    </row>
    <row r="13" spans="1:6" s="225" customFormat="1" ht="12.75">
      <c r="A13" s="220" t="s">
        <v>496</v>
      </c>
      <c r="B13" s="221">
        <v>10027</v>
      </c>
      <c r="C13" s="221">
        <v>15430.285</v>
      </c>
      <c r="D13" s="221">
        <v>24625.300000000003</v>
      </c>
      <c r="E13" s="221">
        <v>53.887354143811706</v>
      </c>
      <c r="F13" s="223">
        <v>59.590701014271616</v>
      </c>
    </row>
    <row r="14" spans="1:6" s="225" customFormat="1" ht="12.75">
      <c r="A14" s="220" t="s">
        <v>493</v>
      </c>
      <c r="B14" s="221">
        <v>10027</v>
      </c>
      <c r="C14" s="221">
        <v>15296.952</v>
      </c>
      <c r="D14" s="221">
        <v>24378.300000000003</v>
      </c>
      <c r="E14" s="221">
        <v>52.557614441009264</v>
      </c>
      <c r="F14" s="223">
        <v>59.36704253239472</v>
      </c>
    </row>
    <row r="15" spans="1:6" s="225" customFormat="1" ht="12.75">
      <c r="A15" s="228" t="s">
        <v>494</v>
      </c>
      <c r="B15" s="229">
        <v>0</v>
      </c>
      <c r="C15" s="229">
        <v>133.333</v>
      </c>
      <c r="D15" s="229">
        <v>247</v>
      </c>
      <c r="E15" s="230" t="s">
        <v>495</v>
      </c>
      <c r="F15" s="231">
        <v>85.25046312615783</v>
      </c>
    </row>
    <row r="16" spans="1:6" s="219" customFormat="1" ht="12.75">
      <c r="A16" s="232" t="s">
        <v>497</v>
      </c>
      <c r="B16" s="233">
        <v>884</v>
      </c>
      <c r="C16" s="233">
        <v>0</v>
      </c>
      <c r="D16" s="233">
        <v>0</v>
      </c>
      <c r="E16" s="233" t="s">
        <v>495</v>
      </c>
      <c r="F16" s="223" t="s">
        <v>495</v>
      </c>
    </row>
    <row r="17" spans="1:6" s="224" customFormat="1" ht="12.75">
      <c r="A17" s="220" t="s">
        <v>491</v>
      </c>
      <c r="B17" s="221">
        <v>724.4</v>
      </c>
      <c r="C17" s="221">
        <v>0</v>
      </c>
      <c r="D17" s="221">
        <v>0</v>
      </c>
      <c r="E17" s="221" t="s">
        <v>495</v>
      </c>
      <c r="F17" s="223" t="s">
        <v>495</v>
      </c>
    </row>
    <row r="18" spans="1:6" s="224" customFormat="1" ht="12.75">
      <c r="A18" s="220" t="s">
        <v>492</v>
      </c>
      <c r="B18" s="221">
        <v>159.6</v>
      </c>
      <c r="C18" s="221">
        <v>0</v>
      </c>
      <c r="D18" s="221">
        <v>0</v>
      </c>
      <c r="E18" s="221" t="s">
        <v>495</v>
      </c>
      <c r="F18" s="223" t="s">
        <v>495</v>
      </c>
    </row>
    <row r="19" spans="1:6" s="224" customFormat="1" ht="12.75">
      <c r="A19" s="228" t="s">
        <v>498</v>
      </c>
      <c r="B19" s="229">
        <v>0</v>
      </c>
      <c r="C19" s="229">
        <v>0</v>
      </c>
      <c r="D19" s="229">
        <v>0</v>
      </c>
      <c r="E19" s="229" t="s">
        <v>495</v>
      </c>
      <c r="F19" s="234" t="s">
        <v>495</v>
      </c>
    </row>
    <row r="20" spans="1:6" s="219" customFormat="1" ht="12.75">
      <c r="A20" s="215" t="s">
        <v>499</v>
      </c>
      <c r="B20" s="216">
        <v>120209.5</v>
      </c>
      <c r="C20" s="216">
        <v>169648.54100000003</v>
      </c>
      <c r="D20" s="217">
        <v>180529.8</v>
      </c>
      <c r="E20" s="216">
        <v>41.12739924881146</v>
      </c>
      <c r="F20" s="218">
        <v>6.414000931490449</v>
      </c>
    </row>
    <row r="21" spans="1:6" s="224" customFormat="1" ht="12.75">
      <c r="A21" s="220" t="s">
        <v>491</v>
      </c>
      <c r="B21" s="221">
        <v>100857.1</v>
      </c>
      <c r="C21" s="221">
        <v>141105.56100000002</v>
      </c>
      <c r="D21" s="222">
        <v>137977.2</v>
      </c>
      <c r="E21" s="221">
        <v>39.90642304805513</v>
      </c>
      <c r="F21" s="223">
        <v>-2.217035939497805</v>
      </c>
    </row>
    <row r="22" spans="1:6" s="224" customFormat="1" ht="12.75">
      <c r="A22" s="220" t="s">
        <v>492</v>
      </c>
      <c r="B22" s="221">
        <v>9325.4</v>
      </c>
      <c r="C22" s="221">
        <v>13112.695</v>
      </c>
      <c r="D22" s="222">
        <v>17927.3</v>
      </c>
      <c r="E22" s="221">
        <v>40.61268149355524</v>
      </c>
      <c r="F22" s="223">
        <v>36.71712794356918</v>
      </c>
    </row>
    <row r="23" spans="1:6" s="224" customFormat="1" ht="12.75">
      <c r="A23" s="228" t="s">
        <v>496</v>
      </c>
      <c r="B23" s="229">
        <v>10027</v>
      </c>
      <c r="C23" s="229">
        <v>15430.285</v>
      </c>
      <c r="D23" s="229">
        <v>24625.3</v>
      </c>
      <c r="E23" s="229">
        <v>53.887354143811706</v>
      </c>
      <c r="F23" s="235">
        <v>59.59070101427159</v>
      </c>
    </row>
    <row r="24" spans="1:6" s="224" customFormat="1" ht="12.75">
      <c r="A24" s="215" t="s">
        <v>500</v>
      </c>
      <c r="B24" s="216">
        <v>12115.6</v>
      </c>
      <c r="C24" s="216">
        <v>138.39999999999998</v>
      </c>
      <c r="D24" s="216">
        <v>0</v>
      </c>
      <c r="E24" s="216">
        <v>-98.8576711017201</v>
      </c>
      <c r="F24" s="218">
        <v>-100</v>
      </c>
    </row>
    <row r="25" spans="1:6" s="224" customFormat="1" ht="12.75">
      <c r="A25" s="220" t="s">
        <v>501</v>
      </c>
      <c r="B25" s="221">
        <v>3421</v>
      </c>
      <c r="C25" s="221">
        <v>9.2</v>
      </c>
      <c r="D25" s="221">
        <v>0</v>
      </c>
      <c r="E25" s="221">
        <v>-99.73107278573517</v>
      </c>
      <c r="F25" s="223">
        <v>-100</v>
      </c>
    </row>
    <row r="26" spans="1:6" s="224" customFormat="1" ht="12.75">
      <c r="A26" s="220" t="s">
        <v>502</v>
      </c>
      <c r="B26" s="221">
        <v>2976.8</v>
      </c>
      <c r="C26" s="221">
        <v>129.2</v>
      </c>
      <c r="D26" s="221">
        <v>0</v>
      </c>
      <c r="E26" s="221">
        <v>-95.65976887933351</v>
      </c>
      <c r="F26" s="223">
        <v>-100</v>
      </c>
    </row>
    <row r="27" spans="1:6" s="219" customFormat="1" ht="12.75">
      <c r="A27" s="228" t="s">
        <v>503</v>
      </c>
      <c r="B27" s="229">
        <v>5717.8</v>
      </c>
      <c r="C27" s="229">
        <v>0</v>
      </c>
      <c r="D27" s="229">
        <v>0</v>
      </c>
      <c r="E27" s="229" t="s">
        <v>495</v>
      </c>
      <c r="F27" s="234" t="s">
        <v>495</v>
      </c>
    </row>
    <row r="28" spans="1:6" s="219" customFormat="1" ht="12.75">
      <c r="A28" s="236" t="s">
        <v>504</v>
      </c>
      <c r="B28" s="237">
        <v>132325.1</v>
      </c>
      <c r="C28" s="237">
        <v>169786.94100000002</v>
      </c>
      <c r="D28" s="238">
        <v>180529.8</v>
      </c>
      <c r="E28" s="237">
        <v>28.31045735087298</v>
      </c>
      <c r="F28" s="239">
        <v>6.327258702422796</v>
      </c>
    </row>
    <row r="29" spans="1:6" s="219" customFormat="1" ht="12.75">
      <c r="A29" s="236" t="s">
        <v>505</v>
      </c>
      <c r="B29" s="237">
        <v>171465.19999999995</v>
      </c>
      <c r="C29" s="237">
        <v>219459.12466440003</v>
      </c>
      <c r="D29" s="238">
        <v>245778.59999999998</v>
      </c>
      <c r="E29" s="237">
        <v>27.990475422651414</v>
      </c>
      <c r="F29" s="239">
        <v>11.992882672729166</v>
      </c>
    </row>
    <row r="30" spans="1:6" s="224" customFormat="1" ht="12.75">
      <c r="A30" s="232" t="s">
        <v>506</v>
      </c>
      <c r="B30" s="233">
        <v>166304.59999999998</v>
      </c>
      <c r="C30" s="233">
        <v>212295.72447130003</v>
      </c>
      <c r="D30" s="240">
        <v>230851.19999999998</v>
      </c>
      <c r="E30" s="233">
        <v>27.654751865733147</v>
      </c>
      <c r="F30" s="241">
        <v>8.740390591902113</v>
      </c>
    </row>
    <row r="31" spans="1:6" s="224" customFormat="1" ht="12.75">
      <c r="A31" s="220" t="s">
        <v>507</v>
      </c>
      <c r="B31" s="221">
        <v>154590.8</v>
      </c>
      <c r="C31" s="221">
        <v>188907.77231300002</v>
      </c>
      <c r="D31" s="222">
        <v>215537.3</v>
      </c>
      <c r="E31" s="221">
        <v>22.19858640552998</v>
      </c>
      <c r="F31" s="223">
        <v>14.096575996289701</v>
      </c>
    </row>
    <row r="32" spans="1:6" s="224" customFormat="1" ht="12.75">
      <c r="A32" s="220" t="s">
        <v>508</v>
      </c>
      <c r="B32" s="221">
        <v>11713.8</v>
      </c>
      <c r="C32" s="221">
        <v>23387.952158300002</v>
      </c>
      <c r="D32" s="222">
        <v>15313.9</v>
      </c>
      <c r="E32" s="221">
        <v>99.66152878058361</v>
      </c>
      <c r="F32" s="223">
        <v>-34.522270712934784</v>
      </c>
    </row>
    <row r="33" spans="1:6" s="224" customFormat="1" ht="12.75">
      <c r="A33" s="220" t="s">
        <v>509</v>
      </c>
      <c r="B33" s="221">
        <v>2100.800000000001</v>
      </c>
      <c r="C33" s="221">
        <v>1538.4225821999994</v>
      </c>
      <c r="D33" s="222">
        <v>6866</v>
      </c>
      <c r="E33" s="221">
        <v>-26.769679065118112</v>
      </c>
      <c r="F33" s="223">
        <v>346.3013010496358</v>
      </c>
    </row>
    <row r="34" spans="1:6" s="224" customFormat="1" ht="12.75">
      <c r="A34" s="220" t="s">
        <v>510</v>
      </c>
      <c r="B34" s="221">
        <v>100.6</v>
      </c>
      <c r="C34" s="221">
        <v>-21.28340970000005</v>
      </c>
      <c r="D34" s="222">
        <v>-21.1</v>
      </c>
      <c r="E34" s="221">
        <v>-121.15647087475153</v>
      </c>
      <c r="F34" s="223">
        <v>-0.8617496096034216</v>
      </c>
    </row>
    <row r="35" spans="1:6" s="224" customFormat="1" ht="12.75">
      <c r="A35" s="220" t="s">
        <v>511</v>
      </c>
      <c r="B35" s="221">
        <v>2313.8</v>
      </c>
      <c r="C35" s="221">
        <v>395.425077</v>
      </c>
      <c r="D35" s="222">
        <v>637.7</v>
      </c>
      <c r="E35" s="221">
        <v>-82.91014448094045</v>
      </c>
      <c r="F35" s="223">
        <v>61.26948873300722</v>
      </c>
    </row>
    <row r="36" spans="1:10" s="224" customFormat="1" ht="12.75">
      <c r="A36" s="220" t="s">
        <v>512</v>
      </c>
      <c r="B36" s="221">
        <v>41.1</v>
      </c>
      <c r="C36" s="221">
        <v>139.18091510000005</v>
      </c>
      <c r="D36" s="222">
        <v>843.3</v>
      </c>
      <c r="E36" s="221">
        <v>-238.63969610705607</v>
      </c>
      <c r="F36" s="223">
        <v>505.9020372111346</v>
      </c>
      <c r="H36" s="242"/>
      <c r="I36" s="242"/>
      <c r="J36" s="242"/>
    </row>
    <row r="37" spans="1:10" s="224" customFormat="1" ht="12.75">
      <c r="A37" s="228" t="s">
        <v>513</v>
      </c>
      <c r="B37" s="229">
        <v>604.3</v>
      </c>
      <c r="C37" s="229">
        <v>5111.655028499999</v>
      </c>
      <c r="D37" s="243">
        <v>6601.5</v>
      </c>
      <c r="E37" s="229">
        <v>745.880362154559</v>
      </c>
      <c r="F37" s="234">
        <v>29.146039065496012</v>
      </c>
      <c r="H37" s="242"/>
      <c r="I37" s="242"/>
      <c r="J37" s="242"/>
    </row>
    <row r="38" spans="1:6" s="219" customFormat="1" ht="12.75">
      <c r="A38" s="244" t="s">
        <v>514</v>
      </c>
      <c r="B38" s="237">
        <v>39140.09999999995</v>
      </c>
      <c r="C38" s="237">
        <v>49672.183664400014</v>
      </c>
      <c r="D38" s="237">
        <v>65248.79999999999</v>
      </c>
      <c r="E38" s="237">
        <v>26.908678476549824</v>
      </c>
      <c r="F38" s="239">
        <v>31.358831415264945</v>
      </c>
    </row>
    <row r="39" spans="1:6" s="219" customFormat="1" ht="12.75">
      <c r="A39" s="232" t="s">
        <v>515</v>
      </c>
      <c r="B39" s="233">
        <v>-39140.1</v>
      </c>
      <c r="C39" s="233">
        <v>-49672.178664399995</v>
      </c>
      <c r="D39" s="233">
        <v>-65248.8</v>
      </c>
      <c r="E39" s="233">
        <v>26.908665701927163</v>
      </c>
      <c r="F39" s="241">
        <v>31.358844637841003</v>
      </c>
    </row>
    <row r="40" spans="1:6" s="224" customFormat="1" ht="12.75">
      <c r="A40" s="220" t="s">
        <v>516</v>
      </c>
      <c r="B40" s="221">
        <v>-41722.6</v>
      </c>
      <c r="C40" s="221">
        <v>-61217.1946644</v>
      </c>
      <c r="D40" s="221">
        <v>-72281.1</v>
      </c>
      <c r="E40" s="221">
        <v>46.72430448821501</v>
      </c>
      <c r="F40" s="223">
        <v>18.073198872071274</v>
      </c>
    </row>
    <row r="41" spans="1:6" s="245" customFormat="1" ht="12.75">
      <c r="A41" s="220" t="s">
        <v>517</v>
      </c>
      <c r="B41" s="221">
        <v>0</v>
      </c>
      <c r="C41" s="221">
        <v>9932.805</v>
      </c>
      <c r="D41" s="221">
        <v>0</v>
      </c>
      <c r="E41" s="221" t="s">
        <v>495</v>
      </c>
      <c r="F41" s="223" t="s">
        <v>495</v>
      </c>
    </row>
    <row r="42" spans="1:6" s="225" customFormat="1" ht="12.75">
      <c r="A42" s="220" t="s">
        <v>518</v>
      </c>
      <c r="B42" s="221">
        <v>0</v>
      </c>
      <c r="C42" s="221">
        <v>0</v>
      </c>
      <c r="D42" s="221">
        <v>0</v>
      </c>
      <c r="E42" s="221" t="s">
        <v>495</v>
      </c>
      <c r="F42" s="227" t="s">
        <v>495</v>
      </c>
    </row>
    <row r="43" spans="1:6" s="225" customFormat="1" ht="12.75">
      <c r="A43" s="220" t="s">
        <v>519</v>
      </c>
      <c r="B43" s="221">
        <v>0</v>
      </c>
      <c r="C43" s="221">
        <v>9000</v>
      </c>
      <c r="D43" s="221">
        <v>0</v>
      </c>
      <c r="E43" s="221" t="s">
        <v>495</v>
      </c>
      <c r="F43" s="227" t="s">
        <v>495</v>
      </c>
    </row>
    <row r="44" spans="1:6" s="225" customFormat="1" ht="11.25" customHeight="1">
      <c r="A44" s="220" t="s">
        <v>520</v>
      </c>
      <c r="B44" s="221">
        <v>0</v>
      </c>
      <c r="C44" s="221">
        <v>906.4</v>
      </c>
      <c r="D44" s="221">
        <v>0</v>
      </c>
      <c r="E44" s="221" t="s">
        <v>495</v>
      </c>
      <c r="F44" s="227" t="s">
        <v>495</v>
      </c>
    </row>
    <row r="45" spans="1:6" s="225" customFormat="1" ht="12.75">
      <c r="A45" s="220" t="s">
        <v>521</v>
      </c>
      <c r="B45" s="221">
        <v>0</v>
      </c>
      <c r="C45" s="221">
        <v>0</v>
      </c>
      <c r="D45" s="221">
        <v>0</v>
      </c>
      <c r="E45" s="221" t="s">
        <v>495</v>
      </c>
      <c r="F45" s="227" t="s">
        <v>495</v>
      </c>
    </row>
    <row r="46" spans="1:6" s="225" customFormat="1" ht="12.75">
      <c r="A46" s="220" t="s">
        <v>522</v>
      </c>
      <c r="B46" s="221">
        <v>0</v>
      </c>
      <c r="C46" s="221">
        <v>26.405</v>
      </c>
      <c r="D46" s="221">
        <v>0</v>
      </c>
      <c r="E46" s="226" t="s">
        <v>495</v>
      </c>
      <c r="F46" s="227" t="s">
        <v>495</v>
      </c>
    </row>
    <row r="47" spans="1:6" s="225" customFormat="1" ht="12.75">
      <c r="A47" s="220" t="s">
        <v>523</v>
      </c>
      <c r="B47" s="221">
        <v>-41957</v>
      </c>
      <c r="C47" s="221">
        <v>-71712.1996644</v>
      </c>
      <c r="D47" s="222">
        <v>-72294.5</v>
      </c>
      <c r="E47" s="221">
        <v>70.91832033844176</v>
      </c>
      <c r="F47" s="223">
        <v>0.8119961991475151</v>
      </c>
    </row>
    <row r="48" spans="1:6" s="225" customFormat="1" ht="12.75">
      <c r="A48" s="220" t="s">
        <v>524</v>
      </c>
      <c r="B48" s="221">
        <v>234.4</v>
      </c>
      <c r="C48" s="221">
        <v>562.2000000000007</v>
      </c>
      <c r="D48" s="221">
        <v>13.4</v>
      </c>
      <c r="E48" s="221">
        <v>139.8464163822529</v>
      </c>
      <c r="F48" s="223">
        <v>-97.6165065812878</v>
      </c>
    </row>
    <row r="49" spans="1:6" s="224" customFormat="1" ht="12.75">
      <c r="A49" s="220" t="s">
        <v>525</v>
      </c>
      <c r="B49" s="221">
        <v>291.4</v>
      </c>
      <c r="C49" s="221">
        <v>236.3</v>
      </c>
      <c r="D49" s="221">
        <v>886.5</v>
      </c>
      <c r="E49" s="221">
        <v>-18.908716540837318</v>
      </c>
      <c r="F49" s="246">
        <v>275.15869657215404</v>
      </c>
    </row>
    <row r="50" spans="1:6" s="224" customFormat="1" ht="18" customHeight="1" thickBot="1">
      <c r="A50" s="247" t="s">
        <v>526</v>
      </c>
      <c r="B50" s="248">
        <v>2291.1</v>
      </c>
      <c r="C50" s="248">
        <v>11308.716</v>
      </c>
      <c r="D50" s="248">
        <v>6145.8</v>
      </c>
      <c r="E50" s="248">
        <v>393.5932957967789</v>
      </c>
      <c r="F50" s="249">
        <v>-45.654307703898475</v>
      </c>
    </row>
    <row r="51" spans="1:6" s="224" customFormat="1" ht="5.25" customHeight="1" thickTop="1">
      <c r="A51" s="250"/>
      <c r="B51" s="251"/>
      <c r="C51" s="251"/>
      <c r="D51" s="252"/>
      <c r="E51" s="251"/>
      <c r="F51" s="253"/>
    </row>
    <row r="52" spans="1:17" ht="54.75" customHeight="1">
      <c r="A52" s="2000" t="s">
        <v>574</v>
      </c>
      <c r="B52" s="2000"/>
      <c r="C52" s="2000"/>
      <c r="D52" s="2000"/>
      <c r="E52" s="2000"/>
      <c r="F52" s="2000"/>
      <c r="G52" s="254"/>
      <c r="H52" s="254"/>
      <c r="I52" s="254"/>
      <c r="J52" s="254"/>
      <c r="K52" s="254"/>
      <c r="L52" s="254"/>
      <c r="M52" s="254"/>
      <c r="N52" s="254"/>
      <c r="O52" s="254"/>
      <c r="P52" s="254"/>
      <c r="Q52" s="254"/>
    </row>
    <row r="53" spans="1:17" ht="12.75" customHeight="1">
      <c r="A53" s="255" t="s">
        <v>527</v>
      </c>
      <c r="B53" s="256"/>
      <c r="C53" s="257"/>
      <c r="D53" s="256"/>
      <c r="E53" s="257"/>
      <c r="F53" s="256"/>
      <c r="G53" s="258"/>
      <c r="H53" s="258"/>
      <c r="I53" s="259"/>
      <c r="J53" s="259"/>
      <c r="K53" s="259"/>
      <c r="L53" s="259"/>
      <c r="M53" s="259"/>
      <c r="N53" s="259"/>
      <c r="O53" s="258"/>
      <c r="P53" s="259"/>
      <c r="Q53" s="259"/>
    </row>
    <row r="54" spans="1:17" ht="12.75" customHeight="1">
      <c r="A54" s="260" t="s">
        <v>528</v>
      </c>
      <c r="B54" s="256"/>
      <c r="C54" s="261"/>
      <c r="D54" s="256"/>
      <c r="E54" s="261"/>
      <c r="F54" s="256"/>
      <c r="G54" s="261"/>
      <c r="H54" s="261"/>
      <c r="I54" s="259"/>
      <c r="J54" s="259"/>
      <c r="K54" s="259"/>
      <c r="L54" s="259"/>
      <c r="M54" s="259"/>
      <c r="N54" s="259"/>
      <c r="O54" s="258"/>
      <c r="P54" s="259"/>
      <c r="Q54" s="259"/>
    </row>
    <row r="55" spans="1:11" ht="12.75">
      <c r="A55" s="262" t="s">
        <v>529</v>
      </c>
      <c r="B55" s="256"/>
      <c r="C55" s="256"/>
      <c r="D55" s="256"/>
      <c r="E55" s="256"/>
      <c r="F55" s="2001"/>
      <c r="G55" s="2001"/>
      <c r="H55" s="2001"/>
      <c r="I55" s="2001"/>
      <c r="J55" s="2001"/>
      <c r="K55" s="2001"/>
    </row>
    <row r="56" spans="1:17" ht="12.75">
      <c r="A56" s="207" t="s">
        <v>530</v>
      </c>
      <c r="B56" s="254"/>
      <c r="C56" s="254"/>
      <c r="D56" s="254"/>
      <c r="E56" s="254"/>
      <c r="F56" s="254"/>
      <c r="G56" s="254"/>
      <c r="H56" s="254"/>
      <c r="I56" s="254"/>
      <c r="J56" s="254"/>
      <c r="K56" s="254"/>
      <c r="L56" s="254"/>
      <c r="M56" s="254"/>
      <c r="N56" s="254"/>
      <c r="O56" s="254"/>
      <c r="P56" s="254"/>
      <c r="Q56" s="254"/>
    </row>
  </sheetData>
  <sheetProtection/>
  <mergeCells count="10">
    <mergeCell ref="B6:D6"/>
    <mergeCell ref="E6:F6"/>
    <mergeCell ref="A52:F52"/>
    <mergeCell ref="F55:K55"/>
    <mergeCell ref="A1:F1"/>
    <mergeCell ref="A2:F2"/>
    <mergeCell ref="A3:F3"/>
    <mergeCell ref="A4:F4"/>
    <mergeCell ref="B5:C5"/>
    <mergeCell ref="E5:F5"/>
  </mergeCells>
  <printOptions/>
  <pageMargins left="1.73" right="0.75" top="1" bottom="1" header="0.5" footer="0.5"/>
  <pageSetup fitToHeight="1" fitToWidth="1" horizontalDpi="600" verticalDpi="600" orientation="portrait" scale="8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0"/>
  <sheetViews>
    <sheetView zoomScalePageLayoutView="0" workbookViewId="0" topLeftCell="B1">
      <selection activeCell="M11" sqref="M11"/>
    </sheetView>
  </sheetViews>
  <sheetFormatPr defaultColWidth="9.140625" defaultRowHeight="24" customHeight="1"/>
  <cols>
    <col min="1" max="1" width="0" style="264" hidden="1" customWidth="1"/>
    <col min="2" max="2" width="24.57421875" style="264" customWidth="1"/>
    <col min="3" max="4" width="9.28125" style="264" bestFit="1" customWidth="1"/>
    <col min="5" max="5" width="10.421875" style="264" customWidth="1"/>
    <col min="6" max="6" width="9.28125" style="264" bestFit="1" customWidth="1"/>
    <col min="7" max="7" width="11.140625" style="264" bestFit="1" customWidth="1"/>
    <col min="8" max="8" width="9.28125" style="264" bestFit="1" customWidth="1"/>
    <col min="9" max="9" width="10.57421875" style="264" bestFit="1" customWidth="1"/>
    <col min="10" max="16384" width="9.140625" style="264" customWidth="1"/>
  </cols>
  <sheetData>
    <row r="1" spans="2:9" s="263" customFormat="1" ht="20.25" customHeight="1">
      <c r="B1" s="2008" t="s">
        <v>531</v>
      </c>
      <c r="C1" s="2008"/>
      <c r="D1" s="2008"/>
      <c r="E1" s="2008"/>
      <c r="F1" s="2008"/>
      <c r="G1" s="2008"/>
      <c r="H1" s="2008"/>
      <c r="I1" s="2008"/>
    </row>
    <row r="2" spans="2:9" ht="17.25" customHeight="1">
      <c r="B2" s="2009" t="s">
        <v>40</v>
      </c>
      <c r="C2" s="2009"/>
      <c r="D2" s="2009"/>
      <c r="E2" s="2009"/>
      <c r="F2" s="2009"/>
      <c r="G2" s="2009"/>
      <c r="H2" s="2009"/>
      <c r="I2" s="2009"/>
    </row>
    <row r="3" spans="2:9" ht="19.5" customHeight="1" thickBot="1">
      <c r="B3" s="2010" t="s">
        <v>573</v>
      </c>
      <c r="C3" s="2010"/>
      <c r="D3" s="2010"/>
      <c r="E3" s="2010"/>
      <c r="F3" s="2010"/>
      <c r="G3" s="2010"/>
      <c r="H3" s="2010"/>
      <c r="I3" s="2010"/>
    </row>
    <row r="4" spans="2:9" ht="24" customHeight="1">
      <c r="B4" s="265"/>
      <c r="C4" s="2011" t="s">
        <v>532</v>
      </c>
      <c r="D4" s="2012"/>
      <c r="E4" s="2013"/>
      <c r="F4" s="2011" t="s">
        <v>533</v>
      </c>
      <c r="G4" s="2013"/>
      <c r="H4" s="2011" t="s">
        <v>534</v>
      </c>
      <c r="I4" s="2014"/>
    </row>
    <row r="5" spans="2:9" ht="24" customHeight="1" thickBot="1">
      <c r="B5" s="266"/>
      <c r="C5" s="1803" t="s">
        <v>575</v>
      </c>
      <c r="D5" s="1803" t="s">
        <v>64</v>
      </c>
      <c r="E5" s="1803" t="s">
        <v>535</v>
      </c>
      <c r="F5" s="1803" t="s">
        <v>64</v>
      </c>
      <c r="G5" s="1804" t="s">
        <v>65</v>
      </c>
      <c r="H5" s="1803" t="s">
        <v>64</v>
      </c>
      <c r="I5" s="1805" t="s">
        <v>65</v>
      </c>
    </row>
    <row r="6" spans="2:9" ht="24" customHeight="1">
      <c r="B6" s="267" t="s">
        <v>536</v>
      </c>
      <c r="C6" s="268">
        <v>47084.59</v>
      </c>
      <c r="D6" s="269">
        <v>55946.365</v>
      </c>
      <c r="E6" s="269">
        <v>64781.506</v>
      </c>
      <c r="F6" s="270">
        <v>18.820966689951007</v>
      </c>
      <c r="G6" s="270">
        <v>15.7921627258536</v>
      </c>
      <c r="H6" s="271">
        <v>29.61569876945261</v>
      </c>
      <c r="I6" s="272">
        <v>30.055821428587997</v>
      </c>
    </row>
    <row r="7" spans="2:9" ht="24" customHeight="1">
      <c r="B7" s="267" t="s">
        <v>512</v>
      </c>
      <c r="C7" s="268">
        <v>31671.515</v>
      </c>
      <c r="D7" s="269">
        <v>37620.531</v>
      </c>
      <c r="E7" s="269">
        <v>42479.074</v>
      </c>
      <c r="F7" s="270">
        <v>18.783490464538886</v>
      </c>
      <c r="G7" s="270">
        <v>12.914605059668077</v>
      </c>
      <c r="H7" s="271">
        <v>19.914757887180944</v>
      </c>
      <c r="I7" s="272">
        <v>19.708456030580322</v>
      </c>
    </row>
    <row r="8" spans="2:9" ht="24" customHeight="1">
      <c r="B8" s="267" t="s">
        <v>537</v>
      </c>
      <c r="C8" s="268">
        <v>34576.315</v>
      </c>
      <c r="D8" s="269">
        <v>38521.523</v>
      </c>
      <c r="E8" s="269">
        <v>44714.231</v>
      </c>
      <c r="F8" s="270">
        <v>11.41014593371213</v>
      </c>
      <c r="G8" s="270">
        <v>16.075968751287434</v>
      </c>
      <c r="H8" s="271">
        <v>20.391705900973914</v>
      </c>
      <c r="I8" s="272">
        <v>20.74547236139638</v>
      </c>
    </row>
    <row r="9" spans="2:9" ht="24" customHeight="1">
      <c r="B9" s="267" t="s">
        <v>538</v>
      </c>
      <c r="C9" s="268">
        <v>20161.363</v>
      </c>
      <c r="D9" s="269">
        <v>24260.451</v>
      </c>
      <c r="E9" s="269">
        <v>28930.83</v>
      </c>
      <c r="F9" s="270">
        <v>20.331403189357772</v>
      </c>
      <c r="G9" s="270">
        <v>19.250998260502257</v>
      </c>
      <c r="H9" s="271">
        <v>12.84248241734857</v>
      </c>
      <c r="I9" s="272">
        <v>13.422655846575049</v>
      </c>
    </row>
    <row r="10" spans="2:9" ht="24" customHeight="1">
      <c r="B10" s="267" t="s">
        <v>539</v>
      </c>
      <c r="C10" s="268">
        <v>2092.087</v>
      </c>
      <c r="D10" s="269">
        <v>2865.31</v>
      </c>
      <c r="E10" s="269">
        <v>5530.111</v>
      </c>
      <c r="F10" s="270">
        <v>36.95940943182575</v>
      </c>
      <c r="G10" s="270">
        <v>93.00218824490193</v>
      </c>
      <c r="H10" s="271">
        <v>1.5167769673883238</v>
      </c>
      <c r="I10" s="272">
        <v>2.5657327061255755</v>
      </c>
    </row>
    <row r="11" spans="2:9" ht="24" customHeight="1">
      <c r="B11" s="267" t="s">
        <v>540</v>
      </c>
      <c r="C11" s="268">
        <v>2443.074</v>
      </c>
      <c r="D11" s="269">
        <v>2539.927</v>
      </c>
      <c r="E11" s="269">
        <v>3829.391</v>
      </c>
      <c r="F11" s="270">
        <v>3.9643907634398374</v>
      </c>
      <c r="G11" s="270">
        <v>50.767758285966494</v>
      </c>
      <c r="H11" s="271">
        <v>1.344532623851424</v>
      </c>
      <c r="I11" s="272">
        <v>1.7766720655775126</v>
      </c>
    </row>
    <row r="12" spans="2:9" ht="24" customHeight="1">
      <c r="B12" s="267" t="s">
        <v>541</v>
      </c>
      <c r="C12" s="273">
        <v>178.68</v>
      </c>
      <c r="D12" s="273">
        <v>279.082</v>
      </c>
      <c r="E12" s="269">
        <v>291.033</v>
      </c>
      <c r="F12" s="270">
        <v>56.19095589881351</v>
      </c>
      <c r="G12" s="270">
        <v>4.282253961201363</v>
      </c>
      <c r="H12" s="271">
        <v>0.14773450328678858</v>
      </c>
      <c r="I12" s="272">
        <v>0.13502674479080884</v>
      </c>
    </row>
    <row r="13" spans="2:9" ht="24" customHeight="1">
      <c r="B13" s="267" t="s">
        <v>542</v>
      </c>
      <c r="C13" s="273" t="s">
        <v>495</v>
      </c>
      <c r="D13" s="273">
        <v>270.155</v>
      </c>
      <c r="E13" s="269">
        <v>352.621</v>
      </c>
      <c r="F13" s="274" t="s">
        <v>495</v>
      </c>
      <c r="G13" s="270">
        <v>30.525439099776065</v>
      </c>
      <c r="H13" s="271">
        <v>0.1430089175777813</v>
      </c>
      <c r="I13" s="272">
        <v>0.16360091733542176</v>
      </c>
    </row>
    <row r="14" spans="2:9" ht="24" customHeight="1">
      <c r="B14" s="267" t="s">
        <v>543</v>
      </c>
      <c r="C14" s="273" t="s">
        <v>495</v>
      </c>
      <c r="D14" s="273">
        <v>3187.256</v>
      </c>
      <c r="E14" s="269">
        <v>6938.003</v>
      </c>
      <c r="F14" s="274" t="s">
        <v>495</v>
      </c>
      <c r="G14" s="270">
        <v>117.67950236818129</v>
      </c>
      <c r="H14" s="271">
        <v>1.6872019048445854</v>
      </c>
      <c r="I14" s="272">
        <v>3.218933799393423</v>
      </c>
    </row>
    <row r="15" spans="2:9" ht="24" customHeight="1">
      <c r="B15" s="267" t="s">
        <v>544</v>
      </c>
      <c r="C15" s="268">
        <v>16673</v>
      </c>
      <c r="D15" s="269">
        <v>23417.2</v>
      </c>
      <c r="E15" s="269">
        <v>17690.5</v>
      </c>
      <c r="F15" s="270">
        <v>40.44982906495531</v>
      </c>
      <c r="G15" s="270">
        <v>-24.45510137847394</v>
      </c>
      <c r="H15" s="271">
        <v>12.39610010809506</v>
      </c>
      <c r="I15" s="272">
        <v>8.20762809963751</v>
      </c>
    </row>
    <row r="16" spans="2:9" ht="24" customHeight="1" thickBot="1">
      <c r="B16" s="275" t="s">
        <v>545</v>
      </c>
      <c r="C16" s="276">
        <v>154880.62399999998</v>
      </c>
      <c r="D16" s="277">
        <v>188907.8</v>
      </c>
      <c r="E16" s="277">
        <v>215537.30000000002</v>
      </c>
      <c r="F16" s="278">
        <v>21.969937311202983</v>
      </c>
      <c r="G16" s="278">
        <v>14.09655927388917</v>
      </c>
      <c r="H16" s="279">
        <v>100</v>
      </c>
      <c r="I16" s="280">
        <v>100</v>
      </c>
    </row>
    <row r="17" spans="2:9" ht="27.75" customHeight="1">
      <c r="B17" s="2006" t="s">
        <v>546</v>
      </c>
      <c r="C17" s="2006"/>
      <c r="D17" s="2006"/>
      <c r="E17" s="2006"/>
      <c r="F17" s="2006"/>
      <c r="G17" s="2006"/>
      <c r="H17" s="2006"/>
      <c r="I17" s="2006"/>
    </row>
    <row r="18" spans="2:9" ht="25.5" customHeight="1">
      <c r="B18" s="2007" t="s">
        <v>576</v>
      </c>
      <c r="C18" s="2007"/>
      <c r="D18" s="2007"/>
      <c r="E18" s="2007"/>
      <c r="F18" s="2007"/>
      <c r="G18" s="2007"/>
      <c r="H18" s="2007"/>
      <c r="I18" s="2007"/>
    </row>
    <row r="19" ht="15.75" customHeight="1">
      <c r="B19" s="207" t="s">
        <v>547</v>
      </c>
    </row>
    <row r="20" spans="2:6" ht="14.25" customHeight="1">
      <c r="B20" s="207" t="s">
        <v>548</v>
      </c>
      <c r="F20" s="281"/>
    </row>
  </sheetData>
  <sheetProtection/>
  <mergeCells count="8">
    <mergeCell ref="B17:I17"/>
    <mergeCell ref="B18:I18"/>
    <mergeCell ref="B1:I1"/>
    <mergeCell ref="B2:I2"/>
    <mergeCell ref="B3:I3"/>
    <mergeCell ref="C4:E4"/>
    <mergeCell ref="F4:G4"/>
    <mergeCell ref="H4:I4"/>
  </mergeCells>
  <printOptions/>
  <pageMargins left="0.7" right="0.7" top="0.75" bottom="0.75" header="0.3" footer="0.3"/>
  <pageSetup fitToHeight="1" fitToWidth="1" horizontalDpi="600" verticalDpi="600" orientation="portrait" scale="98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PageLayoutView="0" workbookViewId="0" topLeftCell="A1">
      <pane xSplit="1" ySplit="5" topLeftCell="B9" activePane="bottomRight" state="frozen"/>
      <selection pane="topLeft" activeCell="AD95" sqref="AD95"/>
      <selection pane="topRight" activeCell="AD95" sqref="AD95"/>
      <selection pane="bottomLeft" activeCell="AD95" sqref="AD95"/>
      <selection pane="bottomRight" activeCell="J29" sqref="J29"/>
    </sheetView>
  </sheetViews>
  <sheetFormatPr defaultColWidth="9.140625" defaultRowHeight="12.75"/>
  <cols>
    <col min="1" max="1" width="12.7109375" style="803" customWidth="1"/>
    <col min="2" max="2" width="13.421875" style="803" bestFit="1" customWidth="1"/>
    <col min="3" max="3" width="15.00390625" style="803" customWidth="1"/>
    <col min="4" max="4" width="13.57421875" style="803" customWidth="1"/>
    <col min="5" max="5" width="14.57421875" style="803" customWidth="1"/>
    <col min="6" max="6" width="13.421875" style="803" customWidth="1"/>
    <col min="7" max="7" width="14.7109375" style="803" customWidth="1"/>
    <col min="8" max="16384" width="9.140625" style="803" customWidth="1"/>
  </cols>
  <sheetData>
    <row r="1" spans="1:7" ht="12.75">
      <c r="A1" s="1854" t="s">
        <v>1045</v>
      </c>
      <c r="B1" s="1854"/>
      <c r="C1" s="1854"/>
      <c r="D1" s="1854"/>
      <c r="E1" s="1854"/>
      <c r="F1" s="1854"/>
      <c r="G1" s="1854"/>
    </row>
    <row r="2" spans="1:7" ht="16.5" customHeight="1">
      <c r="A2" s="1855" t="s">
        <v>1046</v>
      </c>
      <c r="B2" s="1855"/>
      <c r="C2" s="1855"/>
      <c r="D2" s="1855"/>
      <c r="E2" s="1855"/>
      <c r="F2" s="1855"/>
      <c r="G2" s="1855"/>
    </row>
    <row r="3" spans="1:7" ht="13.5" thickBot="1">
      <c r="A3" s="11"/>
      <c r="G3" s="1091" t="s">
        <v>550</v>
      </c>
    </row>
    <row r="4" spans="1:7" s="1114" customFormat="1" ht="18.75" customHeight="1" thickTop="1">
      <c r="A4" s="2015" t="s">
        <v>895</v>
      </c>
      <c r="B4" s="2017" t="s">
        <v>63</v>
      </c>
      <c r="C4" s="2018"/>
      <c r="D4" s="2017" t="s">
        <v>64</v>
      </c>
      <c r="E4" s="2018"/>
      <c r="F4" s="2017" t="s">
        <v>65</v>
      </c>
      <c r="G4" s="2019"/>
    </row>
    <row r="5" spans="1:7" s="1114" customFormat="1" ht="15.75" customHeight="1">
      <c r="A5" s="2016"/>
      <c r="B5" s="1132" t="s">
        <v>487</v>
      </c>
      <c r="C5" s="1132" t="s">
        <v>897</v>
      </c>
      <c r="D5" s="1132" t="s">
        <v>487</v>
      </c>
      <c r="E5" s="1132" t="s">
        <v>897</v>
      </c>
      <c r="F5" s="1132" t="s">
        <v>487</v>
      </c>
      <c r="G5" s="1133" t="s">
        <v>897</v>
      </c>
    </row>
    <row r="6" spans="1:7" ht="19.5" customHeight="1">
      <c r="A6" s="1134" t="s">
        <v>907</v>
      </c>
      <c r="B6" s="1135">
        <v>0</v>
      </c>
      <c r="C6" s="1135">
        <v>0</v>
      </c>
      <c r="D6" s="1135">
        <v>0</v>
      </c>
      <c r="E6" s="1135">
        <v>0</v>
      </c>
      <c r="F6" s="1136">
        <v>0</v>
      </c>
      <c r="G6" s="1137">
        <v>0</v>
      </c>
    </row>
    <row r="7" spans="1:7" ht="19.5" customHeight="1">
      <c r="A7" s="1134" t="s">
        <v>908</v>
      </c>
      <c r="B7" s="1138">
        <v>0</v>
      </c>
      <c r="C7" s="1135">
        <v>0</v>
      </c>
      <c r="D7" s="1135">
        <v>0</v>
      </c>
      <c r="E7" s="1135">
        <v>0</v>
      </c>
      <c r="F7" s="1136">
        <v>0</v>
      </c>
      <c r="G7" s="1137">
        <v>0</v>
      </c>
    </row>
    <row r="8" spans="1:7" ht="19.5" customHeight="1">
      <c r="A8" s="1134" t="s">
        <v>909</v>
      </c>
      <c r="B8" s="1138">
        <v>0</v>
      </c>
      <c r="C8" s="1135">
        <v>0</v>
      </c>
      <c r="D8" s="1135">
        <v>0</v>
      </c>
      <c r="E8" s="1135">
        <v>0</v>
      </c>
      <c r="F8" s="1136">
        <v>0</v>
      </c>
      <c r="G8" s="1137">
        <v>0</v>
      </c>
    </row>
    <row r="9" spans="1:7" ht="19.5" customHeight="1">
      <c r="A9" s="1134" t="s">
        <v>910</v>
      </c>
      <c r="B9" s="1138">
        <v>0</v>
      </c>
      <c r="C9" s="1135">
        <v>0</v>
      </c>
      <c r="D9" s="1138">
        <v>0</v>
      </c>
      <c r="E9" s="1135">
        <v>0</v>
      </c>
      <c r="F9" s="1136">
        <v>0</v>
      </c>
      <c r="G9" s="1137">
        <v>0</v>
      </c>
    </row>
    <row r="10" spans="1:7" ht="19.5" customHeight="1">
      <c r="A10" s="1134" t="s">
        <v>911</v>
      </c>
      <c r="B10" s="1139">
        <v>0</v>
      </c>
      <c r="C10" s="1139">
        <v>0</v>
      </c>
      <c r="D10" s="1139">
        <v>0</v>
      </c>
      <c r="E10" s="1140">
        <v>0</v>
      </c>
      <c r="F10" s="1136">
        <v>0</v>
      </c>
      <c r="G10" s="1137">
        <v>0</v>
      </c>
    </row>
    <row r="11" spans="1:11" ht="19.5" customHeight="1">
      <c r="A11" s="1134" t="s">
        <v>912</v>
      </c>
      <c r="B11" s="1138">
        <v>0</v>
      </c>
      <c r="C11" s="1135">
        <v>0</v>
      </c>
      <c r="D11" s="1138">
        <v>0</v>
      </c>
      <c r="E11" s="1135">
        <v>0</v>
      </c>
      <c r="F11" s="1136">
        <v>0</v>
      </c>
      <c r="G11" s="1137">
        <v>0</v>
      </c>
      <c r="K11" s="1131"/>
    </row>
    <row r="12" spans="1:7" ht="19.5" customHeight="1">
      <c r="A12" s="1134" t="s">
        <v>913</v>
      </c>
      <c r="B12" s="1138">
        <v>0</v>
      </c>
      <c r="C12" s="1135">
        <v>0</v>
      </c>
      <c r="D12" s="1138">
        <v>0</v>
      </c>
      <c r="E12" s="1135">
        <v>0</v>
      </c>
      <c r="F12" s="1136">
        <v>0</v>
      </c>
      <c r="G12" s="1137">
        <v>0</v>
      </c>
    </row>
    <row r="13" spans="1:7" ht="19.5" customHeight="1">
      <c r="A13" s="1134" t="s">
        <v>914</v>
      </c>
      <c r="B13" s="1138">
        <v>0</v>
      </c>
      <c r="C13" s="1135">
        <v>0</v>
      </c>
      <c r="D13" s="1138">
        <v>0</v>
      </c>
      <c r="E13" s="1141">
        <v>0</v>
      </c>
      <c r="F13" s="1136"/>
      <c r="G13" s="1137"/>
    </row>
    <row r="14" spans="1:7" ht="19.5" customHeight="1">
      <c r="A14" s="1134" t="s">
        <v>915</v>
      </c>
      <c r="B14" s="1142">
        <v>0</v>
      </c>
      <c r="C14" s="1135">
        <v>0</v>
      </c>
      <c r="D14" s="1142">
        <v>0</v>
      </c>
      <c r="E14" s="1135">
        <v>0</v>
      </c>
      <c r="F14" s="1136"/>
      <c r="G14" s="1137"/>
    </row>
    <row r="15" spans="1:7" ht="19.5" customHeight="1">
      <c r="A15" s="1134" t="s">
        <v>916</v>
      </c>
      <c r="B15" s="1143">
        <v>0</v>
      </c>
      <c r="C15" s="1143">
        <v>0</v>
      </c>
      <c r="D15" s="1143">
        <v>0</v>
      </c>
      <c r="E15" s="1144">
        <v>0</v>
      </c>
      <c r="F15" s="1144"/>
      <c r="G15" s="1145"/>
    </row>
    <row r="16" spans="1:7" ht="19.5" customHeight="1">
      <c r="A16" s="1134" t="s">
        <v>917</v>
      </c>
      <c r="B16" s="1143">
        <v>0</v>
      </c>
      <c r="C16" s="1143">
        <v>0</v>
      </c>
      <c r="D16" s="1143">
        <v>0</v>
      </c>
      <c r="E16" s="1144">
        <v>0</v>
      </c>
      <c r="F16" s="1144"/>
      <c r="G16" s="1145"/>
    </row>
    <row r="17" spans="1:7" ht="19.5" customHeight="1">
      <c r="A17" s="1146" t="s">
        <v>918</v>
      </c>
      <c r="B17" s="1147">
        <v>19000</v>
      </c>
      <c r="C17" s="1148">
        <v>1.48</v>
      </c>
      <c r="D17" s="1147">
        <v>10000</v>
      </c>
      <c r="E17" s="1149">
        <v>0.0004</v>
      </c>
      <c r="F17" s="1150"/>
      <c r="G17" s="1151"/>
    </row>
    <row r="18" spans="1:7" s="1157" customFormat="1" ht="19.5" customHeight="1" thickBot="1">
      <c r="A18" s="1152" t="s">
        <v>718</v>
      </c>
      <c r="B18" s="1153">
        <v>19000</v>
      </c>
      <c r="C18" s="1153">
        <v>1.48</v>
      </c>
      <c r="D18" s="1153">
        <v>10000</v>
      </c>
      <c r="E18" s="1154">
        <v>0.0004</v>
      </c>
      <c r="F18" s="1155">
        <f>SUM(F9:F17)</f>
        <v>0</v>
      </c>
      <c r="G18" s="1156"/>
    </row>
    <row r="19" ht="13.5" thickTop="1">
      <c r="A19" s="358" t="s">
        <v>1047</v>
      </c>
    </row>
    <row r="20" s="883" customFormat="1" ht="12.75">
      <c r="A20" s="1158"/>
    </row>
    <row r="24" ht="12.75">
      <c r="H24" s="803" t="s">
        <v>442</v>
      </c>
    </row>
    <row r="29" ht="12.75">
      <c r="D29" s="1131"/>
    </row>
  </sheetData>
  <sheetProtection/>
  <mergeCells count="6">
    <mergeCell ref="A1:G1"/>
    <mergeCell ref="A2:G2"/>
    <mergeCell ref="A4:A5"/>
    <mergeCell ref="B4:C4"/>
    <mergeCell ref="D4:E4"/>
    <mergeCell ref="F4:G4"/>
  </mergeCells>
  <printOptions/>
  <pageMargins left="0.7" right="0.7" top="0.75" bottom="0.75" header="0.3" footer="0.3"/>
  <pageSetup fitToHeight="1" fitToWidth="1" horizontalDpi="600" verticalDpi="600" orientation="portrait" paperSize="9" scale="83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zoomScalePageLayoutView="0" workbookViewId="0" topLeftCell="A13">
      <selection activeCell="N9" sqref="N9"/>
    </sheetView>
  </sheetViews>
  <sheetFormatPr defaultColWidth="9.140625" defaultRowHeight="12.75"/>
  <cols>
    <col min="1" max="1" width="3.57421875" style="283" bestFit="1" customWidth="1"/>
    <col min="2" max="2" width="35.8515625" style="283" customWidth="1"/>
    <col min="3" max="3" width="10.57421875" style="344" customWidth="1"/>
    <col min="4" max="4" width="10.57421875" style="345" customWidth="1"/>
    <col min="5" max="5" width="10.8515625" style="344" customWidth="1"/>
    <col min="6" max="6" width="11.421875" style="346" customWidth="1"/>
    <col min="7" max="7" width="10.00390625" style="283" customWidth="1"/>
    <col min="8" max="8" width="12.421875" style="283" customWidth="1"/>
    <col min="9" max="9" width="9.140625" style="283" customWidth="1"/>
    <col min="10" max="11" width="10.8515625" style="283" bestFit="1" customWidth="1"/>
    <col min="12" max="16384" width="9.140625" style="283" customWidth="1"/>
  </cols>
  <sheetData>
    <row r="1" spans="1:9" ht="12.75">
      <c r="A1" s="2020" t="s">
        <v>549</v>
      </c>
      <c r="B1" s="2020"/>
      <c r="C1" s="2020"/>
      <c r="D1" s="2020"/>
      <c r="E1" s="2020"/>
      <c r="F1" s="2020"/>
      <c r="G1" s="2020"/>
      <c r="H1" s="2020"/>
      <c r="I1" s="282"/>
    </row>
    <row r="2" spans="1:9" ht="15.75">
      <c r="A2" s="2009" t="s">
        <v>42</v>
      </c>
      <c r="B2" s="2009"/>
      <c r="C2" s="2009"/>
      <c r="D2" s="2009"/>
      <c r="E2" s="2009"/>
      <c r="F2" s="2009"/>
      <c r="G2" s="2009"/>
      <c r="H2" s="2009"/>
      <c r="I2" s="282"/>
    </row>
    <row r="3" spans="1:8" ht="15.75">
      <c r="A3" s="2009"/>
      <c r="B3" s="2009"/>
      <c r="C3" s="2009"/>
      <c r="D3" s="2009"/>
      <c r="E3" s="2009"/>
      <c r="F3" s="2009"/>
      <c r="G3" s="2009"/>
      <c r="H3" s="2009"/>
    </row>
    <row r="4" spans="1:8" ht="13.5" thickBot="1">
      <c r="A4" s="2021" t="s">
        <v>550</v>
      </c>
      <c r="B4" s="2021"/>
      <c r="C4" s="2021"/>
      <c r="D4" s="2021"/>
      <c r="E4" s="2021"/>
      <c r="F4" s="2021"/>
      <c r="G4" s="2021"/>
      <c r="H4" s="2021"/>
    </row>
    <row r="5" spans="1:8" ht="13.5" thickTop="1">
      <c r="A5" s="2022" t="s">
        <v>551</v>
      </c>
      <c r="B5" s="2024" t="s">
        <v>552</v>
      </c>
      <c r="C5" s="284"/>
      <c r="D5" s="284"/>
      <c r="E5" s="284"/>
      <c r="F5" s="284"/>
      <c r="G5" s="2026" t="s">
        <v>553</v>
      </c>
      <c r="H5" s="2027"/>
    </row>
    <row r="6" spans="1:8" ht="12.75">
      <c r="A6" s="2023"/>
      <c r="B6" s="2025"/>
      <c r="C6" s="285">
        <v>2013</v>
      </c>
      <c r="D6" s="285">
        <v>2014</v>
      </c>
      <c r="E6" s="285">
        <v>2014</v>
      </c>
      <c r="F6" s="285">
        <v>2015</v>
      </c>
      <c r="G6" s="2028" t="s">
        <v>577</v>
      </c>
      <c r="H6" s="2029"/>
    </row>
    <row r="7" spans="1:8" ht="12.75">
      <c r="A7" s="2023"/>
      <c r="B7" s="2025"/>
      <c r="C7" s="286" t="s">
        <v>554</v>
      </c>
      <c r="D7" s="286" t="s">
        <v>578</v>
      </c>
      <c r="E7" s="286" t="s">
        <v>554</v>
      </c>
      <c r="F7" s="286" t="s">
        <v>578</v>
      </c>
      <c r="G7" s="287" t="s">
        <v>64</v>
      </c>
      <c r="H7" s="288" t="s">
        <v>65</v>
      </c>
    </row>
    <row r="8" spans="1:13" ht="15.75">
      <c r="A8" s="289">
        <v>1</v>
      </c>
      <c r="B8" s="290" t="s">
        <v>555</v>
      </c>
      <c r="C8" s="291">
        <v>136468.10700000002</v>
      </c>
      <c r="D8" s="291">
        <v>136468.107</v>
      </c>
      <c r="E8" s="291">
        <v>136468.107</v>
      </c>
      <c r="F8" s="291">
        <v>126968.107</v>
      </c>
      <c r="G8" s="291">
        <v>0</v>
      </c>
      <c r="H8" s="292">
        <v>-9499.999999999985</v>
      </c>
      <c r="I8" s="293"/>
      <c r="J8" s="293"/>
      <c r="K8" s="294"/>
      <c r="L8" s="295"/>
      <c r="M8" s="296"/>
    </row>
    <row r="9" spans="1:13" ht="15">
      <c r="A9" s="297"/>
      <c r="B9" s="298" t="s">
        <v>556</v>
      </c>
      <c r="C9" s="299">
        <v>12968.932</v>
      </c>
      <c r="D9" s="299">
        <v>21468.932</v>
      </c>
      <c r="E9" s="299">
        <v>22048.932</v>
      </c>
      <c r="F9" s="299">
        <v>21468.932</v>
      </c>
      <c r="G9" s="300">
        <v>8500</v>
      </c>
      <c r="H9" s="301">
        <v>-580</v>
      </c>
      <c r="I9" s="293"/>
      <c r="J9" s="293"/>
      <c r="K9" s="294"/>
      <c r="L9" s="302"/>
      <c r="M9" s="303"/>
    </row>
    <row r="10" spans="1:13" ht="15">
      <c r="A10" s="297"/>
      <c r="B10" s="298" t="s">
        <v>557</v>
      </c>
      <c r="C10" s="299">
        <v>121491.425</v>
      </c>
      <c r="D10" s="299">
        <v>113743.9</v>
      </c>
      <c r="E10" s="299">
        <v>113360.25</v>
      </c>
      <c r="F10" s="299">
        <v>104486.7</v>
      </c>
      <c r="G10" s="300">
        <v>-7747.525000000009</v>
      </c>
      <c r="H10" s="301">
        <v>-8873.550000000003</v>
      </c>
      <c r="I10" s="293"/>
      <c r="J10" s="293"/>
      <c r="K10" s="294"/>
      <c r="L10" s="302"/>
      <c r="M10" s="304"/>
    </row>
    <row r="11" spans="1:13" ht="15">
      <c r="A11" s="305"/>
      <c r="B11" s="298" t="s">
        <v>558</v>
      </c>
      <c r="C11" s="306">
        <v>1406</v>
      </c>
      <c r="D11" s="306">
        <v>966.975</v>
      </c>
      <c r="E11" s="306">
        <v>721.425</v>
      </c>
      <c r="F11" s="306">
        <v>777.475</v>
      </c>
      <c r="G11" s="300">
        <v>-439.025</v>
      </c>
      <c r="H11" s="301">
        <v>56.05000000000007</v>
      </c>
      <c r="I11" s="293"/>
      <c r="J11" s="293"/>
      <c r="K11" s="294"/>
      <c r="L11" s="302"/>
      <c r="M11" s="304"/>
    </row>
    <row r="12" spans="1:13" ht="15">
      <c r="A12" s="307"/>
      <c r="B12" s="298" t="s">
        <v>559</v>
      </c>
      <c r="C12" s="306">
        <v>551.75</v>
      </c>
      <c r="D12" s="306">
        <v>288.3</v>
      </c>
      <c r="E12" s="306">
        <v>337.5</v>
      </c>
      <c r="F12" s="306">
        <v>235</v>
      </c>
      <c r="G12" s="300">
        <v>-263.45</v>
      </c>
      <c r="H12" s="301">
        <v>-102.5</v>
      </c>
      <c r="I12" s="293"/>
      <c r="J12" s="293"/>
      <c r="K12" s="294"/>
      <c r="L12" s="302"/>
      <c r="M12" s="303"/>
    </row>
    <row r="13" spans="1:13" ht="15">
      <c r="A13" s="297"/>
      <c r="B13" s="298" t="s">
        <v>560</v>
      </c>
      <c r="C13" s="299">
        <v>50</v>
      </c>
      <c r="D13" s="306">
        <v>0</v>
      </c>
      <c r="E13" s="299">
        <v>0</v>
      </c>
      <c r="F13" s="306">
        <v>0</v>
      </c>
      <c r="G13" s="300">
        <v>-50</v>
      </c>
      <c r="H13" s="301">
        <v>0</v>
      </c>
      <c r="I13" s="293"/>
      <c r="J13" s="293"/>
      <c r="K13" s="294"/>
      <c r="L13" s="302"/>
      <c r="M13" s="304"/>
    </row>
    <row r="14" spans="1:13" ht="15">
      <c r="A14" s="308">
        <v>2</v>
      </c>
      <c r="B14" s="309" t="s">
        <v>561</v>
      </c>
      <c r="C14" s="310">
        <v>51610.9</v>
      </c>
      <c r="D14" s="310">
        <v>57110.899999999994</v>
      </c>
      <c r="E14" s="310">
        <v>47110.899999999994</v>
      </c>
      <c r="F14" s="310">
        <v>45110.9</v>
      </c>
      <c r="G14" s="310">
        <v>5499.999999999993</v>
      </c>
      <c r="H14" s="311">
        <v>-1999.9999999999927</v>
      </c>
      <c r="I14" s="293"/>
      <c r="J14" s="293"/>
      <c r="K14" s="294"/>
      <c r="L14" s="295"/>
      <c r="M14" s="304"/>
    </row>
    <row r="15" spans="1:13" ht="15">
      <c r="A15" s="305"/>
      <c r="B15" s="298" t="s">
        <v>556</v>
      </c>
      <c r="C15" s="306">
        <v>319.175</v>
      </c>
      <c r="D15" s="306">
        <v>319.175</v>
      </c>
      <c r="E15" s="306">
        <v>0</v>
      </c>
      <c r="F15" s="306">
        <v>0</v>
      </c>
      <c r="G15" s="300">
        <v>0</v>
      </c>
      <c r="H15" s="301">
        <v>0</v>
      </c>
      <c r="I15" s="293"/>
      <c r="J15" s="293"/>
      <c r="K15" s="294"/>
      <c r="L15" s="302"/>
      <c r="M15" s="304"/>
    </row>
    <row r="16" spans="1:13" ht="15.75">
      <c r="A16" s="307"/>
      <c r="B16" s="298" t="s">
        <v>557</v>
      </c>
      <c r="C16" s="312">
        <v>25738.725</v>
      </c>
      <c r="D16" s="306">
        <v>28094.675</v>
      </c>
      <c r="E16" s="312">
        <v>23006.775</v>
      </c>
      <c r="F16" s="306">
        <v>22061.775</v>
      </c>
      <c r="G16" s="300">
        <v>2355.9500000000007</v>
      </c>
      <c r="H16" s="301">
        <v>-945</v>
      </c>
      <c r="I16" s="293"/>
      <c r="J16" s="293"/>
      <c r="K16" s="294"/>
      <c r="L16" s="302"/>
      <c r="M16" s="296"/>
    </row>
    <row r="17" spans="1:13" ht="15">
      <c r="A17" s="297"/>
      <c r="B17" s="298" t="s">
        <v>558</v>
      </c>
      <c r="C17" s="299">
        <v>1503.575</v>
      </c>
      <c r="D17" s="299">
        <v>2135.675</v>
      </c>
      <c r="E17" s="299">
        <v>2022.925</v>
      </c>
      <c r="F17" s="299">
        <v>2022.925</v>
      </c>
      <c r="G17" s="300">
        <v>632.1000000000001</v>
      </c>
      <c r="H17" s="301">
        <v>0</v>
      </c>
      <c r="I17" s="293"/>
      <c r="J17" s="293"/>
      <c r="K17" s="294"/>
      <c r="L17" s="302"/>
      <c r="M17" s="313"/>
    </row>
    <row r="18" spans="1:13" ht="14.25">
      <c r="A18" s="307"/>
      <c r="B18" s="298" t="s">
        <v>559</v>
      </c>
      <c r="C18" s="299">
        <v>1551.375</v>
      </c>
      <c r="D18" s="299">
        <v>2763.325</v>
      </c>
      <c r="E18" s="299">
        <v>2702.475</v>
      </c>
      <c r="F18" s="299">
        <v>2647.475</v>
      </c>
      <c r="G18" s="300">
        <v>1211.9499999999998</v>
      </c>
      <c r="H18" s="301">
        <v>-55</v>
      </c>
      <c r="I18" s="293"/>
      <c r="J18" s="293"/>
      <c r="K18" s="294"/>
      <c r="L18" s="302"/>
      <c r="M18" s="314"/>
    </row>
    <row r="19" spans="1:13" ht="14.25">
      <c r="A19" s="305"/>
      <c r="B19" s="298" t="s">
        <v>560</v>
      </c>
      <c r="C19" s="312">
        <v>22498.05</v>
      </c>
      <c r="D19" s="299">
        <v>23798.05</v>
      </c>
      <c r="E19" s="312">
        <v>19378.725</v>
      </c>
      <c r="F19" s="299">
        <v>18378.725000000002</v>
      </c>
      <c r="G19" s="300">
        <v>1300</v>
      </c>
      <c r="H19" s="301">
        <v>-999.9999999999964</v>
      </c>
      <c r="I19" s="293"/>
      <c r="J19" s="293"/>
      <c r="K19" s="294"/>
      <c r="L19" s="302"/>
      <c r="M19" s="314"/>
    </row>
    <row r="20" spans="1:13" ht="15">
      <c r="A20" s="305">
        <v>3</v>
      </c>
      <c r="B20" s="309" t="s">
        <v>562</v>
      </c>
      <c r="C20" s="310">
        <v>15679.99</v>
      </c>
      <c r="D20" s="310">
        <v>16586.48</v>
      </c>
      <c r="E20" s="310">
        <v>16586.48</v>
      </c>
      <c r="F20" s="310">
        <v>16586.48</v>
      </c>
      <c r="G20" s="310">
        <v>906.4899999999998</v>
      </c>
      <c r="H20" s="311">
        <v>0</v>
      </c>
      <c r="I20" s="293"/>
      <c r="J20" s="293"/>
      <c r="K20" s="294"/>
      <c r="L20" s="295"/>
      <c r="M20" s="313"/>
    </row>
    <row r="21" spans="1:13" ht="14.25">
      <c r="A21" s="307"/>
      <c r="B21" s="298" t="s">
        <v>556</v>
      </c>
      <c r="C21" s="299">
        <v>17.36</v>
      </c>
      <c r="D21" s="299">
        <v>18.37</v>
      </c>
      <c r="E21" s="299">
        <v>18.67</v>
      </c>
      <c r="F21" s="299">
        <v>21.37</v>
      </c>
      <c r="G21" s="315">
        <v>1.0100000000000016</v>
      </c>
      <c r="H21" s="316">
        <v>2.6999999999999993</v>
      </c>
      <c r="I21" s="293"/>
      <c r="J21" s="293"/>
      <c r="K21" s="294"/>
      <c r="L21" s="302"/>
      <c r="M21" s="314"/>
    </row>
    <row r="22" spans="1:13" ht="14.25">
      <c r="A22" s="307"/>
      <c r="B22" s="298" t="s">
        <v>557</v>
      </c>
      <c r="C22" s="299">
        <v>0</v>
      </c>
      <c r="D22" s="299">
        <v>0</v>
      </c>
      <c r="E22" s="299">
        <v>0</v>
      </c>
      <c r="F22" s="299">
        <v>0</v>
      </c>
      <c r="G22" s="315">
        <v>0</v>
      </c>
      <c r="H22" s="316">
        <v>0</v>
      </c>
      <c r="I22" s="293"/>
      <c r="J22" s="293"/>
      <c r="K22" s="294"/>
      <c r="L22" s="302"/>
      <c r="M22" s="314"/>
    </row>
    <row r="23" spans="1:13" ht="14.25">
      <c r="A23" s="307"/>
      <c r="B23" s="298" t="s">
        <v>558</v>
      </c>
      <c r="C23" s="312">
        <v>0</v>
      </c>
      <c r="D23" s="312">
        <v>0</v>
      </c>
      <c r="E23" s="312">
        <v>0</v>
      </c>
      <c r="F23" s="312">
        <v>0</v>
      </c>
      <c r="G23" s="300">
        <v>0</v>
      </c>
      <c r="H23" s="301">
        <v>0</v>
      </c>
      <c r="I23" s="293"/>
      <c r="J23" s="293"/>
      <c r="K23" s="294"/>
      <c r="L23" s="302"/>
      <c r="M23" s="314"/>
    </row>
    <row r="24" spans="1:13" ht="15.75">
      <c r="A24" s="297"/>
      <c r="B24" s="298" t="s">
        <v>559</v>
      </c>
      <c r="C24" s="299">
        <v>0</v>
      </c>
      <c r="D24" s="312">
        <v>0</v>
      </c>
      <c r="E24" s="299">
        <v>0</v>
      </c>
      <c r="F24" s="312">
        <v>0</v>
      </c>
      <c r="G24" s="300">
        <v>0</v>
      </c>
      <c r="H24" s="301">
        <v>0</v>
      </c>
      <c r="I24" s="293"/>
      <c r="J24" s="293"/>
      <c r="K24" s="294"/>
      <c r="L24" s="302"/>
      <c r="M24" s="296"/>
    </row>
    <row r="25" spans="1:13" ht="15">
      <c r="A25" s="307"/>
      <c r="B25" s="298" t="s">
        <v>560</v>
      </c>
      <c r="C25" s="299">
        <v>15662.63</v>
      </c>
      <c r="D25" s="312">
        <v>16568.11</v>
      </c>
      <c r="E25" s="299">
        <v>16567.81</v>
      </c>
      <c r="F25" s="312">
        <v>16565.11</v>
      </c>
      <c r="G25" s="300">
        <v>905.4800000000014</v>
      </c>
      <c r="H25" s="301">
        <v>-2.7000000000007276</v>
      </c>
      <c r="I25" s="293"/>
      <c r="J25" s="293"/>
      <c r="K25" s="294"/>
      <c r="L25" s="302"/>
      <c r="M25" s="313"/>
    </row>
    <row r="26" spans="1:13" ht="14.25">
      <c r="A26" s="305">
        <v>4</v>
      </c>
      <c r="B26" s="309" t="s">
        <v>563</v>
      </c>
      <c r="C26" s="310">
        <v>3183.827</v>
      </c>
      <c r="D26" s="310">
        <v>2483.807</v>
      </c>
      <c r="E26" s="310">
        <v>1516.7459999999999</v>
      </c>
      <c r="F26" s="310">
        <v>716.746</v>
      </c>
      <c r="G26" s="310">
        <v>-700.0200000000004</v>
      </c>
      <c r="H26" s="311">
        <v>-799.9999999999999</v>
      </c>
      <c r="I26" s="293"/>
      <c r="J26" s="293"/>
      <c r="K26" s="294"/>
      <c r="L26" s="295"/>
      <c r="M26" s="314"/>
    </row>
    <row r="27" spans="1:13" ht="14.25">
      <c r="A27" s="305"/>
      <c r="B27" s="298" t="s">
        <v>564</v>
      </c>
      <c r="C27" s="299">
        <v>2411.2580000000003</v>
      </c>
      <c r="D27" s="299">
        <v>1864.032</v>
      </c>
      <c r="E27" s="299">
        <v>1265.358</v>
      </c>
      <c r="F27" s="299">
        <v>507.597</v>
      </c>
      <c r="G27" s="300">
        <v>-547.2260000000003</v>
      </c>
      <c r="H27" s="301">
        <v>-757.761</v>
      </c>
      <c r="I27" s="293"/>
      <c r="J27" s="293"/>
      <c r="K27" s="294"/>
      <c r="L27" s="302"/>
      <c r="M27" s="314"/>
    </row>
    <row r="28" spans="1:13" ht="15">
      <c r="A28" s="305"/>
      <c r="B28" s="298" t="s">
        <v>557</v>
      </c>
      <c r="C28" s="306">
        <v>0</v>
      </c>
      <c r="D28" s="299">
        <v>0</v>
      </c>
      <c r="E28" s="306">
        <v>0</v>
      </c>
      <c r="F28" s="299">
        <v>0</v>
      </c>
      <c r="G28" s="300">
        <v>0</v>
      </c>
      <c r="H28" s="301">
        <v>0</v>
      </c>
      <c r="I28" s="293"/>
      <c r="J28" s="293"/>
      <c r="K28" s="294"/>
      <c r="L28" s="302"/>
      <c r="M28" s="313"/>
    </row>
    <row r="29" spans="1:13" ht="14.25">
      <c r="A29" s="307"/>
      <c r="B29" s="298" t="s">
        <v>558</v>
      </c>
      <c r="C29" s="306">
        <v>0</v>
      </c>
      <c r="D29" s="306">
        <v>0</v>
      </c>
      <c r="E29" s="306">
        <v>0</v>
      </c>
      <c r="F29" s="306">
        <v>0</v>
      </c>
      <c r="G29" s="300">
        <v>0</v>
      </c>
      <c r="H29" s="317">
        <v>0</v>
      </c>
      <c r="I29" s="293"/>
      <c r="J29" s="293"/>
      <c r="K29" s="294"/>
      <c r="L29" s="302"/>
      <c r="M29" s="314"/>
    </row>
    <row r="30" spans="1:13" ht="14.25">
      <c r="A30" s="297"/>
      <c r="B30" s="298" t="s">
        <v>559</v>
      </c>
      <c r="C30" s="312">
        <v>13.174</v>
      </c>
      <c r="D30" s="306">
        <v>14.609</v>
      </c>
      <c r="E30" s="312">
        <v>6.349</v>
      </c>
      <c r="F30" s="306">
        <v>0</v>
      </c>
      <c r="G30" s="300">
        <v>1.4350000000000005</v>
      </c>
      <c r="H30" s="318">
        <v>-6.349</v>
      </c>
      <c r="I30" s="293"/>
      <c r="J30" s="293"/>
      <c r="K30" s="294"/>
      <c r="L30" s="302"/>
      <c r="M30" s="314"/>
    </row>
    <row r="31" spans="1:13" ht="14.25">
      <c r="A31" s="307"/>
      <c r="B31" s="298" t="s">
        <v>560</v>
      </c>
      <c r="C31" s="312">
        <v>759.395</v>
      </c>
      <c r="D31" s="319">
        <v>605.166</v>
      </c>
      <c r="E31" s="312">
        <v>245.039</v>
      </c>
      <c r="F31" s="306">
        <v>209.149</v>
      </c>
      <c r="G31" s="300">
        <v>-154.22899999999993</v>
      </c>
      <c r="H31" s="317">
        <v>-35.889999999999986</v>
      </c>
      <c r="J31" s="293"/>
      <c r="K31" s="294"/>
      <c r="L31" s="302"/>
      <c r="M31" s="314"/>
    </row>
    <row r="32" spans="1:13" ht="15.75">
      <c r="A32" s="305">
        <v>5</v>
      </c>
      <c r="B32" s="309" t="s">
        <v>565</v>
      </c>
      <c r="C32" s="320">
        <v>58.9</v>
      </c>
      <c r="D32" s="310">
        <v>85.30000000000001</v>
      </c>
      <c r="E32" s="310">
        <v>135.31</v>
      </c>
      <c r="F32" s="310">
        <v>135.31</v>
      </c>
      <c r="G32" s="321">
        <v>26.400000000000013</v>
      </c>
      <c r="H32" s="322">
        <v>0</v>
      </c>
      <c r="J32" s="293"/>
      <c r="K32" s="294"/>
      <c r="L32" s="302"/>
      <c r="M32" s="296"/>
    </row>
    <row r="33" spans="1:13" ht="15">
      <c r="A33" s="307"/>
      <c r="B33" s="323" t="s">
        <v>566</v>
      </c>
      <c r="C33" s="324">
        <v>0.01</v>
      </c>
      <c r="D33" s="325">
        <v>0.04</v>
      </c>
      <c r="E33" s="325">
        <v>0.04</v>
      </c>
      <c r="F33" s="325">
        <v>0.05</v>
      </c>
      <c r="G33" s="268">
        <v>0.03</v>
      </c>
      <c r="H33" s="326">
        <v>0.010000000000000002</v>
      </c>
      <c r="I33" s="293"/>
      <c r="J33" s="293"/>
      <c r="K33" s="294"/>
      <c r="L33" s="295"/>
      <c r="M33" s="313"/>
    </row>
    <row r="34" spans="1:13" ht="14.25">
      <c r="A34" s="297"/>
      <c r="B34" s="323" t="s">
        <v>567</v>
      </c>
      <c r="C34" s="299">
        <v>58.885</v>
      </c>
      <c r="D34" s="306">
        <v>85.26</v>
      </c>
      <c r="E34" s="306">
        <v>135.27</v>
      </c>
      <c r="F34" s="306">
        <v>135.26</v>
      </c>
      <c r="G34" s="300">
        <v>26.375000000000007</v>
      </c>
      <c r="H34" s="327">
        <v>-0.010000000000019327</v>
      </c>
      <c r="J34" s="293"/>
      <c r="K34" s="294"/>
      <c r="L34" s="328"/>
      <c r="M34" s="314"/>
    </row>
    <row r="35" spans="1:13" ht="14.25">
      <c r="A35" s="329">
        <v>6</v>
      </c>
      <c r="B35" s="330" t="s">
        <v>568</v>
      </c>
      <c r="C35" s="310">
        <v>0</v>
      </c>
      <c r="D35" s="310">
        <v>0</v>
      </c>
      <c r="E35" s="310">
        <v>0</v>
      </c>
      <c r="F35" s="310">
        <v>0</v>
      </c>
      <c r="G35" s="310">
        <v>0</v>
      </c>
      <c r="H35" s="311">
        <v>0</v>
      </c>
      <c r="J35" s="293"/>
      <c r="K35" s="294"/>
      <c r="L35" s="328"/>
      <c r="M35" s="314"/>
    </row>
    <row r="36" spans="1:13" ht="15">
      <c r="A36" s="331"/>
      <c r="B36" s="323" t="s">
        <v>566</v>
      </c>
      <c r="C36" s="306">
        <v>0</v>
      </c>
      <c r="D36" s="306">
        <v>0</v>
      </c>
      <c r="E36" s="306">
        <v>0</v>
      </c>
      <c r="F36" s="306">
        <v>0</v>
      </c>
      <c r="G36" s="319">
        <v>0</v>
      </c>
      <c r="H36" s="332">
        <v>0</v>
      </c>
      <c r="J36" s="293"/>
      <c r="K36" s="294"/>
      <c r="L36" s="328"/>
      <c r="M36" s="313"/>
    </row>
    <row r="37" spans="1:13" ht="14.25">
      <c r="A37" s="331"/>
      <c r="B37" s="323" t="s">
        <v>569</v>
      </c>
      <c r="C37" s="306">
        <v>0</v>
      </c>
      <c r="D37" s="306">
        <v>0</v>
      </c>
      <c r="E37" s="306">
        <v>0</v>
      </c>
      <c r="F37" s="306">
        <v>0</v>
      </c>
      <c r="G37" s="319">
        <v>0</v>
      </c>
      <c r="H37" s="332">
        <v>0</v>
      </c>
      <c r="J37" s="293"/>
      <c r="K37" s="294"/>
      <c r="L37" s="328"/>
      <c r="M37" s="314"/>
    </row>
    <row r="38" spans="1:13" ht="14.25">
      <c r="A38" s="331"/>
      <c r="B38" s="323" t="s">
        <v>570</v>
      </c>
      <c r="C38" s="306">
        <v>0</v>
      </c>
      <c r="D38" s="306">
        <v>0</v>
      </c>
      <c r="E38" s="306">
        <v>0</v>
      </c>
      <c r="F38" s="306">
        <v>0</v>
      </c>
      <c r="G38" s="319">
        <v>0</v>
      </c>
      <c r="H38" s="332">
        <v>0</v>
      </c>
      <c r="J38" s="293"/>
      <c r="K38" s="294"/>
      <c r="L38" s="328"/>
      <c r="M38" s="314"/>
    </row>
    <row r="39" spans="1:13" ht="14.25">
      <c r="A39" s="329">
        <v>7</v>
      </c>
      <c r="B39" s="330" t="s">
        <v>571</v>
      </c>
      <c r="C39" s="310">
        <v>-184.5</v>
      </c>
      <c r="D39" s="310">
        <v>-71896.7</v>
      </c>
      <c r="E39" s="310">
        <v>-23500.8</v>
      </c>
      <c r="F39" s="310">
        <v>-95795.3</v>
      </c>
      <c r="G39" s="310">
        <v>-71712.2</v>
      </c>
      <c r="H39" s="311">
        <v>-72294.5</v>
      </c>
      <c r="I39" s="293"/>
      <c r="J39" s="293"/>
      <c r="K39" s="294"/>
      <c r="L39" s="295"/>
      <c r="M39" s="314"/>
    </row>
    <row r="40" spans="1:13" ht="14.25">
      <c r="A40" s="333"/>
      <c r="B40" s="334" t="s">
        <v>556</v>
      </c>
      <c r="C40" s="306">
        <v>-184.5</v>
      </c>
      <c r="D40" s="306">
        <v>-71896.7</v>
      </c>
      <c r="E40" s="306">
        <v>-23500.8</v>
      </c>
      <c r="F40" s="306">
        <v>-95795.3</v>
      </c>
      <c r="G40" s="319">
        <v>-71712.2</v>
      </c>
      <c r="H40" s="332">
        <v>-72294.5</v>
      </c>
      <c r="J40" s="293"/>
      <c r="K40" s="294"/>
      <c r="L40" s="328"/>
      <c r="M40" s="335"/>
    </row>
    <row r="41" spans="1:13" ht="15.75">
      <c r="A41" s="336"/>
      <c r="B41" s="337" t="s">
        <v>572</v>
      </c>
      <c r="C41" s="310">
        <v>206817.219</v>
      </c>
      <c r="D41" s="310">
        <v>140837.89399999997</v>
      </c>
      <c r="E41" s="310">
        <v>178316.74300000002</v>
      </c>
      <c r="F41" s="310">
        <v>93722.24300000002</v>
      </c>
      <c r="G41" s="310">
        <v>-65979.32500000004</v>
      </c>
      <c r="H41" s="311">
        <v>-84594.5</v>
      </c>
      <c r="J41" s="293"/>
      <c r="K41" s="294"/>
      <c r="L41" s="328"/>
      <c r="M41" s="296"/>
    </row>
    <row r="42" spans="1:13" ht="14.25">
      <c r="A42" s="333"/>
      <c r="B42" s="334" t="s">
        <v>556</v>
      </c>
      <c r="C42" s="306">
        <v>15532.235</v>
      </c>
      <c r="D42" s="306">
        <v>-48226.151</v>
      </c>
      <c r="E42" s="306">
        <v>-167.79999999999927</v>
      </c>
      <c r="F42" s="306">
        <v>-73797.351</v>
      </c>
      <c r="G42" s="306">
        <v>-63758.386</v>
      </c>
      <c r="H42" s="338">
        <v>-73629.55099999999</v>
      </c>
      <c r="J42" s="293"/>
      <c r="K42" s="294"/>
      <c r="L42" s="328"/>
      <c r="M42" s="314"/>
    </row>
    <row r="43" spans="1:13" ht="14.25">
      <c r="A43" s="333"/>
      <c r="B43" s="334" t="s">
        <v>557</v>
      </c>
      <c r="C43" s="319">
        <v>147230.15</v>
      </c>
      <c r="D43" s="306">
        <v>141838.57499999998</v>
      </c>
      <c r="E43" s="306">
        <v>136367.025</v>
      </c>
      <c r="F43" s="306">
        <v>126548.475</v>
      </c>
      <c r="G43" s="306">
        <v>-5391.575000000012</v>
      </c>
      <c r="H43" s="338">
        <v>-9818.549999999988</v>
      </c>
      <c r="J43" s="293"/>
      <c r="K43" s="294"/>
      <c r="L43" s="328"/>
      <c r="M43" s="314"/>
    </row>
    <row r="44" spans="1:13" ht="14.25">
      <c r="A44" s="333"/>
      <c r="B44" s="334" t="s">
        <v>558</v>
      </c>
      <c r="C44" s="319">
        <v>2909.575</v>
      </c>
      <c r="D44" s="306">
        <v>3102.65</v>
      </c>
      <c r="E44" s="306">
        <v>2744.35</v>
      </c>
      <c r="F44" s="306">
        <v>2800.4</v>
      </c>
      <c r="G44" s="306">
        <v>193.07500000000027</v>
      </c>
      <c r="H44" s="338">
        <v>56.05000000000018</v>
      </c>
      <c r="J44" s="293"/>
      <c r="K44" s="294"/>
      <c r="L44" s="328"/>
      <c r="M44" s="314"/>
    </row>
    <row r="45" spans="1:13" ht="15.75">
      <c r="A45" s="333"/>
      <c r="B45" s="334" t="s">
        <v>559</v>
      </c>
      <c r="C45" s="319">
        <v>2116.299</v>
      </c>
      <c r="D45" s="306">
        <v>3066.234</v>
      </c>
      <c r="E45" s="306">
        <v>3046.324</v>
      </c>
      <c r="F45" s="306">
        <v>2882.475</v>
      </c>
      <c r="G45" s="306">
        <v>949.935</v>
      </c>
      <c r="H45" s="338">
        <v>-163.84900000000016</v>
      </c>
      <c r="J45" s="293"/>
      <c r="K45" s="294"/>
      <c r="L45" s="328"/>
      <c r="M45" s="296"/>
    </row>
    <row r="46" spans="1:13" ht="15" thickBot="1">
      <c r="A46" s="339"/>
      <c r="B46" s="340" t="s">
        <v>560</v>
      </c>
      <c r="C46" s="341">
        <v>39028.96</v>
      </c>
      <c r="D46" s="342">
        <v>41056.586</v>
      </c>
      <c r="E46" s="342">
        <v>36326.844</v>
      </c>
      <c r="F46" s="342">
        <v>35288.244000000006</v>
      </c>
      <c r="G46" s="342">
        <v>2027.6260000000038</v>
      </c>
      <c r="H46" s="343">
        <v>-1038.5999999999913</v>
      </c>
      <c r="J46" s="293"/>
      <c r="K46" s="294"/>
      <c r="L46" s="328"/>
      <c r="M46" s="314"/>
    </row>
    <row r="47" spans="10:13" ht="16.5" thickTop="1">
      <c r="J47" s="294"/>
      <c r="K47" s="294"/>
      <c r="L47" s="328"/>
      <c r="M47" s="296"/>
    </row>
    <row r="48" spans="3:13" ht="15">
      <c r="C48" s="347"/>
      <c r="D48" s="348"/>
      <c r="E48" s="347"/>
      <c r="F48" s="347"/>
      <c r="G48" s="347"/>
      <c r="H48" s="347"/>
      <c r="K48" s="349"/>
      <c r="L48" s="328"/>
      <c r="M48" s="313"/>
    </row>
    <row r="49" spans="11:13" ht="15">
      <c r="K49" s="350"/>
      <c r="L49" s="328"/>
      <c r="M49" s="314"/>
    </row>
    <row r="50" spans="11:13" ht="15">
      <c r="K50" s="350"/>
      <c r="L50" s="328"/>
      <c r="M50" s="314"/>
    </row>
    <row r="51" spans="3:13" ht="15">
      <c r="C51" s="351"/>
      <c r="D51" s="352"/>
      <c r="E51" s="351"/>
      <c r="F51" s="353"/>
      <c r="G51" s="351"/>
      <c r="H51" s="351"/>
      <c r="K51" s="354"/>
      <c r="L51" s="328"/>
      <c r="M51" s="313"/>
    </row>
    <row r="52" spans="11:13" ht="15">
      <c r="K52" s="350"/>
      <c r="L52" s="328"/>
      <c r="M52" s="314"/>
    </row>
    <row r="53" spans="11:13" ht="15">
      <c r="K53" s="350"/>
      <c r="L53" s="328"/>
      <c r="M53" s="314"/>
    </row>
    <row r="54" spans="3:13" ht="15">
      <c r="C54" s="351"/>
      <c r="D54" s="352"/>
      <c r="E54" s="351"/>
      <c r="F54" s="353"/>
      <c r="G54" s="351"/>
      <c r="H54" s="351"/>
      <c r="K54" s="350"/>
      <c r="L54" s="328"/>
      <c r="M54" s="314"/>
    </row>
    <row r="55" spans="11:13" ht="15.75">
      <c r="K55" s="294"/>
      <c r="L55" s="328"/>
      <c r="M55" s="355"/>
    </row>
  </sheetData>
  <sheetProtection/>
  <mergeCells count="8">
    <mergeCell ref="A1:H1"/>
    <mergeCell ref="A2:H2"/>
    <mergeCell ref="A3:H3"/>
    <mergeCell ref="A4:H4"/>
    <mergeCell ref="A5:A7"/>
    <mergeCell ref="B5:B7"/>
    <mergeCell ref="G5:H5"/>
    <mergeCell ref="G6:H6"/>
  </mergeCells>
  <printOptions/>
  <pageMargins left="1.14" right="0.61" top="0.49" bottom="0.47" header="0.5" footer="0.5"/>
  <pageSetup fitToHeight="1" fitToWidth="1" horizontalDpi="600" verticalDpi="600" orientation="portrait" scale="83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0"/>
  <sheetViews>
    <sheetView zoomScalePageLayoutView="0" workbookViewId="0" topLeftCell="A1">
      <selection activeCell="L4" sqref="L4"/>
    </sheetView>
  </sheetViews>
  <sheetFormatPr defaultColWidth="9.140625" defaultRowHeight="12.75"/>
  <cols>
    <col min="2" max="2" width="23.00390625" style="0" bestFit="1" customWidth="1"/>
    <col min="3" max="7" width="11.7109375" style="0" customWidth="1"/>
  </cols>
  <sheetData>
    <row r="1" spans="2:7" ht="12.75">
      <c r="B1" s="2033" t="s">
        <v>1181</v>
      </c>
      <c r="C1" s="2033"/>
      <c r="D1" s="2033"/>
      <c r="E1" s="2033"/>
      <c r="F1" s="2033"/>
      <c r="G1" s="2033"/>
    </row>
    <row r="2" spans="2:7" ht="15.75">
      <c r="B2" s="2034" t="s">
        <v>1182</v>
      </c>
      <c r="C2" s="2034"/>
      <c r="D2" s="2034"/>
      <c r="E2" s="2034"/>
      <c r="F2" s="2034"/>
      <c r="G2" s="2034"/>
    </row>
    <row r="3" spans="2:7" ht="15.75" customHeight="1">
      <c r="B3" s="2035" t="s">
        <v>573</v>
      </c>
      <c r="C3" s="2035"/>
      <c r="D3" s="2035"/>
      <c r="E3" s="2035"/>
      <c r="F3" s="2035"/>
      <c r="G3" s="2035"/>
    </row>
    <row r="4" spans="2:7" ht="13.5" thickBot="1">
      <c r="B4" s="1337" t="s">
        <v>24</v>
      </c>
      <c r="C4" s="1337"/>
      <c r="D4" s="1337"/>
      <c r="E4" s="1338"/>
      <c r="F4" s="1337"/>
      <c r="G4" s="1339" t="s">
        <v>550</v>
      </c>
    </row>
    <row r="5" spans="2:7" ht="15" customHeight="1" thickTop="1">
      <c r="B5" s="2036"/>
      <c r="C5" s="2038" t="s">
        <v>63</v>
      </c>
      <c r="D5" s="2038" t="s">
        <v>1183</v>
      </c>
      <c r="E5" s="2038" t="s">
        <v>489</v>
      </c>
      <c r="F5" s="2040" t="s">
        <v>66</v>
      </c>
      <c r="G5" s="2041"/>
    </row>
    <row r="6" spans="2:7" ht="15" customHeight="1">
      <c r="B6" s="2037"/>
      <c r="C6" s="2039"/>
      <c r="D6" s="2039"/>
      <c r="E6" s="2039"/>
      <c r="F6" s="1340" t="s">
        <v>64</v>
      </c>
      <c r="G6" s="1341" t="s">
        <v>65</v>
      </c>
    </row>
    <row r="7" spans="2:7" ht="15" customHeight="1">
      <c r="B7" s="1342"/>
      <c r="C7" s="1343"/>
      <c r="D7" s="1343"/>
      <c r="E7" s="1343"/>
      <c r="F7" s="1344"/>
      <c r="G7" s="1345"/>
    </row>
    <row r="8" spans="2:7" ht="15" customHeight="1">
      <c r="B8" s="1346" t="s">
        <v>1184</v>
      </c>
      <c r="C8" s="1347">
        <v>44983.676001600004</v>
      </c>
      <c r="D8" s="1347">
        <v>52886.5</v>
      </c>
      <c r="E8" s="1347">
        <v>50186.5</v>
      </c>
      <c r="F8" s="1347">
        <v>17.568204070558636</v>
      </c>
      <c r="G8" s="1348">
        <v>-5.105272612103278</v>
      </c>
    </row>
    <row r="9" spans="2:7" ht="15" customHeight="1">
      <c r="B9" s="1349"/>
      <c r="C9" s="1347"/>
      <c r="D9" s="1347"/>
      <c r="E9" s="1347" t="s">
        <v>24</v>
      </c>
      <c r="F9" s="1347"/>
      <c r="G9" s="1348"/>
    </row>
    <row r="10" spans="2:7" ht="15" customHeight="1">
      <c r="B10" s="1349" t="s">
        <v>1185</v>
      </c>
      <c r="C10" s="1350">
        <v>28935.766654000003</v>
      </c>
      <c r="D10" s="1350">
        <v>35027.7</v>
      </c>
      <c r="E10" s="1350">
        <v>31710.7</v>
      </c>
      <c r="F10" s="1350">
        <v>21.0532985659043</v>
      </c>
      <c r="G10" s="1351">
        <v>-9.469648306911381</v>
      </c>
    </row>
    <row r="11" spans="2:7" ht="15" customHeight="1">
      <c r="B11" s="1349" t="s">
        <v>1186</v>
      </c>
      <c r="C11" s="1350">
        <v>1412.182026</v>
      </c>
      <c r="D11" s="1350">
        <v>1583.1</v>
      </c>
      <c r="E11" s="1350">
        <v>1800</v>
      </c>
      <c r="F11" s="1350">
        <v>12.103112123875732</v>
      </c>
      <c r="G11" s="1351">
        <v>13.700966458214907</v>
      </c>
    </row>
    <row r="12" spans="2:7" ht="15" customHeight="1">
      <c r="B12" s="1352" t="s">
        <v>1187</v>
      </c>
      <c r="C12" s="1353">
        <v>14635.727321600001</v>
      </c>
      <c r="D12" s="1353">
        <v>16275.7</v>
      </c>
      <c r="E12" s="1353">
        <v>16675.8</v>
      </c>
      <c r="F12" s="1353">
        <v>11.205269422993823</v>
      </c>
      <c r="G12" s="1354">
        <v>2.4582660039199453</v>
      </c>
    </row>
    <row r="13" spans="2:7" ht="15" customHeight="1">
      <c r="B13" s="1342"/>
      <c r="C13" s="1350"/>
      <c r="D13" s="1350"/>
      <c r="E13" s="1350"/>
      <c r="F13" s="1347"/>
      <c r="G13" s="1348"/>
    </row>
    <row r="14" spans="2:7" ht="15" customHeight="1">
      <c r="B14" s="1346" t="s">
        <v>1188</v>
      </c>
      <c r="C14" s="1347">
        <v>316205.21068499004</v>
      </c>
      <c r="D14" s="1347">
        <v>392692.952789</v>
      </c>
      <c r="E14" s="1347">
        <v>444771.80000000005</v>
      </c>
      <c r="F14" s="1347">
        <v>24.1892731426898</v>
      </c>
      <c r="G14" s="1348">
        <v>13.261976524183467</v>
      </c>
    </row>
    <row r="15" spans="2:7" ht="15" customHeight="1">
      <c r="B15" s="1349"/>
      <c r="C15" s="1347"/>
      <c r="D15" s="1347"/>
      <c r="E15" s="1347"/>
      <c r="F15" s="1347"/>
      <c r="G15" s="1348"/>
    </row>
    <row r="16" spans="2:7" ht="15" customHeight="1">
      <c r="B16" s="1349" t="s">
        <v>1189</v>
      </c>
      <c r="C16" s="1350">
        <v>207635.511884</v>
      </c>
      <c r="D16" s="1350">
        <v>260243.69999999995</v>
      </c>
      <c r="E16" s="1350">
        <v>281048.30000000005</v>
      </c>
      <c r="F16" s="1350">
        <v>25.336796985570857</v>
      </c>
      <c r="G16" s="1351">
        <v>7.994276134254207</v>
      </c>
    </row>
    <row r="17" spans="2:7" ht="15" customHeight="1">
      <c r="B17" s="1349" t="s">
        <v>1190</v>
      </c>
      <c r="C17" s="1350">
        <v>37838.93710199</v>
      </c>
      <c r="D17" s="1350">
        <v>42055.9</v>
      </c>
      <c r="E17" s="1350">
        <v>63123</v>
      </c>
      <c r="F17" s="1350">
        <v>11.144506746169228</v>
      </c>
      <c r="G17" s="1351">
        <v>50.09309038684228</v>
      </c>
    </row>
    <row r="18" spans="2:7" ht="15" customHeight="1">
      <c r="B18" s="1352" t="s">
        <v>1191</v>
      </c>
      <c r="C18" s="1353">
        <v>70730.761699</v>
      </c>
      <c r="D18" s="1353">
        <v>90393.352789</v>
      </c>
      <c r="E18" s="1353">
        <v>100600.49999999999</v>
      </c>
      <c r="F18" s="1353">
        <v>27.79920732887851</v>
      </c>
      <c r="G18" s="1354">
        <v>11.291922354983285</v>
      </c>
    </row>
    <row r="19" spans="2:7" ht="15" customHeight="1">
      <c r="B19" s="1342"/>
      <c r="C19" s="1347"/>
      <c r="D19" s="1347"/>
      <c r="E19" s="1347"/>
      <c r="F19" s="1347"/>
      <c r="G19" s="1348"/>
    </row>
    <row r="20" spans="2:7" ht="15" customHeight="1">
      <c r="B20" s="1346" t="s">
        <v>1192</v>
      </c>
      <c r="C20" s="1347">
        <v>-271221.53468339</v>
      </c>
      <c r="D20" s="1347">
        <v>-339806.45278899994</v>
      </c>
      <c r="E20" s="1347">
        <v>-394585.30000000005</v>
      </c>
      <c r="F20" s="1347">
        <v>25.2874161285432</v>
      </c>
      <c r="G20" s="1348">
        <v>16.120602408046267</v>
      </c>
    </row>
    <row r="21" spans="2:7" ht="15" customHeight="1">
      <c r="B21" s="1349"/>
      <c r="C21" s="1350"/>
      <c r="D21" s="1350"/>
      <c r="E21" s="1350"/>
      <c r="F21" s="1347"/>
      <c r="G21" s="1348"/>
    </row>
    <row r="22" spans="2:7" ht="15" customHeight="1">
      <c r="B22" s="1349" t="s">
        <v>1193</v>
      </c>
      <c r="C22" s="1350">
        <v>-178699.74523</v>
      </c>
      <c r="D22" s="1350">
        <v>-225215.99999999994</v>
      </c>
      <c r="E22" s="1350">
        <v>-249337.60000000003</v>
      </c>
      <c r="F22" s="1350">
        <v>26.030397922576796</v>
      </c>
      <c r="G22" s="1351">
        <v>10.71042909917594</v>
      </c>
    </row>
    <row r="23" spans="2:7" ht="15" customHeight="1">
      <c r="B23" s="1349" t="s">
        <v>1194</v>
      </c>
      <c r="C23" s="1350">
        <v>-36426.745507599</v>
      </c>
      <c r="D23" s="1350">
        <v>-40472.8</v>
      </c>
      <c r="E23" s="1350">
        <v>-61323</v>
      </c>
      <c r="F23" s="1350">
        <v>11.107343806961495</v>
      </c>
      <c r="G23" s="1351">
        <v>51.516574094206476</v>
      </c>
    </row>
    <row r="24" spans="2:7" ht="15" customHeight="1">
      <c r="B24" s="1352" t="s">
        <v>1195</v>
      </c>
      <c r="C24" s="1353">
        <v>-56095.05343774</v>
      </c>
      <c r="D24" s="1353">
        <v>-74117.652789</v>
      </c>
      <c r="E24" s="1353">
        <v>-83924.69999999998</v>
      </c>
      <c r="F24" s="1353">
        <v>32.12872335605715</v>
      </c>
      <c r="G24" s="1354">
        <v>13.231729341077397</v>
      </c>
    </row>
    <row r="25" spans="2:7" ht="15" customHeight="1">
      <c r="B25" s="1342"/>
      <c r="C25" s="1350"/>
      <c r="D25" s="1350"/>
      <c r="E25" s="1350"/>
      <c r="F25" s="1347"/>
      <c r="G25" s="1348"/>
    </row>
    <row r="26" spans="2:7" ht="15" customHeight="1">
      <c r="B26" s="1346" t="s">
        <v>1196</v>
      </c>
      <c r="C26" s="1347">
        <v>361188.92668659</v>
      </c>
      <c r="D26" s="1347">
        <v>445579.45278899994</v>
      </c>
      <c r="E26" s="1347">
        <v>494958.30000000005</v>
      </c>
      <c r="F26" s="1347">
        <v>23.364649319838392</v>
      </c>
      <c r="G26" s="1348">
        <v>11.081939910362749</v>
      </c>
    </row>
    <row r="27" spans="2:7" ht="15" customHeight="1">
      <c r="B27" s="1349"/>
      <c r="C27" s="1350"/>
      <c r="D27" s="1350"/>
      <c r="E27" s="1350"/>
      <c r="F27" s="1347"/>
      <c r="G27" s="1348"/>
    </row>
    <row r="28" spans="2:7" ht="15" customHeight="1">
      <c r="B28" s="1349" t="s">
        <v>1193</v>
      </c>
      <c r="C28" s="1350">
        <v>236571.278538</v>
      </c>
      <c r="D28" s="1350">
        <v>295271.39999999997</v>
      </c>
      <c r="E28" s="1350">
        <v>312759.00000000006</v>
      </c>
      <c r="F28" s="1350">
        <v>24.812869011303533</v>
      </c>
      <c r="G28" s="1351">
        <v>5.922551252847413</v>
      </c>
    </row>
    <row r="29" spans="2:7" ht="15" customHeight="1">
      <c r="B29" s="1349" t="s">
        <v>1194</v>
      </c>
      <c r="C29" s="1350">
        <v>39251.15912799</v>
      </c>
      <c r="D29" s="1350">
        <v>43639</v>
      </c>
      <c r="E29" s="1350">
        <v>64923</v>
      </c>
      <c r="F29" s="1350">
        <v>11.178882278870162</v>
      </c>
      <c r="G29" s="1351">
        <v>48.77288663809895</v>
      </c>
    </row>
    <row r="30" spans="2:7" ht="15" customHeight="1" thickBot="1">
      <c r="B30" s="1355" t="s">
        <v>1195</v>
      </c>
      <c r="C30" s="1356">
        <v>85366.4890206</v>
      </c>
      <c r="D30" s="1356">
        <v>106669.052789</v>
      </c>
      <c r="E30" s="1356">
        <v>117276.29999999999</v>
      </c>
      <c r="F30" s="1356">
        <v>24.95424611320189</v>
      </c>
      <c r="G30" s="1357">
        <v>9.94407181245154</v>
      </c>
    </row>
    <row r="31" spans="2:7" ht="13.5" thickTop="1">
      <c r="B31" s="1337"/>
      <c r="C31" s="1337"/>
      <c r="D31" s="1358"/>
      <c r="E31" s="1358"/>
      <c r="F31" s="1337"/>
      <c r="G31" s="1337"/>
    </row>
    <row r="32" spans="2:7" ht="12.75">
      <c r="B32" s="1337"/>
      <c r="C32" s="1337"/>
      <c r="D32" s="1338"/>
      <c r="E32" s="1338"/>
      <c r="F32" s="1337"/>
      <c r="G32" s="1337"/>
    </row>
    <row r="33" spans="2:7" ht="12.75">
      <c r="B33" s="1337"/>
      <c r="C33" s="1358"/>
      <c r="D33" s="1358"/>
      <c r="E33" s="1359"/>
      <c r="F33" s="1337"/>
      <c r="G33" s="1337"/>
    </row>
    <row r="34" spans="2:7" ht="15" customHeight="1">
      <c r="B34" s="1360" t="s">
        <v>1197</v>
      </c>
      <c r="C34" s="1361">
        <v>14.226102063325467</v>
      </c>
      <c r="D34" s="1361">
        <v>13.467646827982863</v>
      </c>
      <c r="E34" s="1362">
        <v>11.283651526468178</v>
      </c>
      <c r="F34" s="1337"/>
      <c r="G34" s="1337"/>
    </row>
    <row r="35" spans="2:7" ht="15" customHeight="1">
      <c r="B35" s="1363" t="s">
        <v>1198</v>
      </c>
      <c r="C35" s="1362">
        <v>13.935846711118272</v>
      </c>
      <c r="D35" s="1364">
        <v>13.459576543063292</v>
      </c>
      <c r="E35" s="1362">
        <v>11.283007226871678</v>
      </c>
      <c r="F35" s="1337"/>
      <c r="G35" s="1337"/>
    </row>
    <row r="36" spans="2:7" ht="15" customHeight="1">
      <c r="B36" s="1365" t="s">
        <v>1199</v>
      </c>
      <c r="C36" s="1366">
        <v>3.7320869299093804</v>
      </c>
      <c r="D36" s="1367">
        <v>3.7642756426565596</v>
      </c>
      <c r="E36" s="1366">
        <v>2.8515754954612427</v>
      </c>
      <c r="F36" s="1337"/>
      <c r="G36" s="1337"/>
    </row>
    <row r="37" spans="2:7" ht="15" customHeight="1">
      <c r="B37" s="1368" t="s">
        <v>1200</v>
      </c>
      <c r="C37" s="1369">
        <v>20.69216698652762</v>
      </c>
      <c r="D37" s="1370">
        <v>18.00541687837537</v>
      </c>
      <c r="E37" s="1369">
        <v>16.57625956133419</v>
      </c>
      <c r="F37" s="1337"/>
      <c r="G37" s="1337"/>
    </row>
    <row r="38" spans="2:7" ht="15" customHeight="1">
      <c r="B38" s="2030" t="s">
        <v>1201</v>
      </c>
      <c r="C38" s="2042"/>
      <c r="D38" s="2042"/>
      <c r="E38" s="2043"/>
      <c r="F38" s="1337"/>
      <c r="G38" s="1337"/>
    </row>
    <row r="39" spans="2:7" ht="15" customHeight="1">
      <c r="B39" s="1371" t="s">
        <v>1198</v>
      </c>
      <c r="C39" s="1372">
        <v>64.32503793814183</v>
      </c>
      <c r="D39" s="1372">
        <v>66.23183610184073</v>
      </c>
      <c r="E39" s="1372">
        <v>63.18571727456587</v>
      </c>
      <c r="F39" s="1337"/>
      <c r="G39" s="1337"/>
    </row>
    <row r="40" spans="2:7" ht="15" customHeight="1">
      <c r="B40" s="1373" t="s">
        <v>1199</v>
      </c>
      <c r="C40" s="1374">
        <v>3.139321086053018</v>
      </c>
      <c r="D40" s="1374">
        <v>2.9933915082298883</v>
      </c>
      <c r="E40" s="1374">
        <v>3.586621900311837</v>
      </c>
      <c r="F40" s="1337"/>
      <c r="G40" s="1337"/>
    </row>
    <row r="41" spans="2:7" ht="15" customHeight="1">
      <c r="B41" s="1375" t="s">
        <v>1200</v>
      </c>
      <c r="C41" s="1376">
        <v>32.53564097580516</v>
      </c>
      <c r="D41" s="1376">
        <v>30.774772389929378</v>
      </c>
      <c r="E41" s="1376">
        <v>33.22766082512229</v>
      </c>
      <c r="F41" s="1337"/>
      <c r="G41" s="1337"/>
    </row>
    <row r="42" spans="2:7" ht="15" customHeight="1">
      <c r="B42" s="2030" t="s">
        <v>1202</v>
      </c>
      <c r="C42" s="2031"/>
      <c r="D42" s="2031"/>
      <c r="E42" s="2032"/>
      <c r="F42" s="1337"/>
      <c r="G42" s="1337"/>
    </row>
    <row r="43" spans="2:7" ht="15" customHeight="1">
      <c r="B43" s="1371" t="s">
        <v>1198</v>
      </c>
      <c r="C43" s="1377">
        <v>65.66479769077893</v>
      </c>
      <c r="D43" s="1377">
        <v>66.27154833100172</v>
      </c>
      <c r="E43" s="1377">
        <v>63.189325402374884</v>
      </c>
      <c r="F43" s="1337"/>
      <c r="G43" s="1337"/>
    </row>
    <row r="44" spans="2:7" ht="15" customHeight="1">
      <c r="B44" s="1373" t="s">
        <v>1199</v>
      </c>
      <c r="C44" s="1378">
        <v>11.966576078876164</v>
      </c>
      <c r="D44" s="1378">
        <v>10.709614140337601</v>
      </c>
      <c r="E44" s="1378">
        <v>14.192221719092801</v>
      </c>
      <c r="F44" s="1337"/>
      <c r="G44" s="1337"/>
    </row>
    <row r="45" spans="2:7" ht="15" customHeight="1">
      <c r="B45" s="1375" t="s">
        <v>1200</v>
      </c>
      <c r="C45" s="1379">
        <v>22.368626230344887</v>
      </c>
      <c r="D45" s="1379">
        <v>23.018837528660654</v>
      </c>
      <c r="E45" s="1379">
        <v>22.61845287853231</v>
      </c>
      <c r="F45" s="1337"/>
      <c r="G45" s="1337"/>
    </row>
    <row r="46" spans="2:7" ht="15" customHeight="1">
      <c r="B46" s="2030" t="s">
        <v>1203</v>
      </c>
      <c r="C46" s="2031"/>
      <c r="D46" s="2031"/>
      <c r="E46" s="2032"/>
      <c r="F46" s="1337"/>
      <c r="G46" s="1337"/>
    </row>
    <row r="47" spans="2:7" ht="15" customHeight="1">
      <c r="B47" s="1371" t="s">
        <v>1198</v>
      </c>
      <c r="C47" s="1380">
        <v>65.88700467262116</v>
      </c>
      <c r="D47" s="1380">
        <v>66.2777290282495</v>
      </c>
      <c r="E47" s="1380">
        <v>63.18978431279625</v>
      </c>
      <c r="F47" s="1337"/>
      <c r="G47" s="1337"/>
    </row>
    <row r="48" spans="2:7" ht="15" customHeight="1">
      <c r="B48" s="1373" t="s">
        <v>1199</v>
      </c>
      <c r="C48" s="1381">
        <v>13.430627888199478</v>
      </c>
      <c r="D48" s="1381">
        <v>11.910544860998051</v>
      </c>
      <c r="E48" s="1381">
        <v>15.541126342010205</v>
      </c>
      <c r="F48" s="1337"/>
      <c r="G48" s="1337"/>
    </row>
    <row r="49" spans="2:7" ht="15" customHeight="1">
      <c r="B49" s="1375" t="s">
        <v>1200</v>
      </c>
      <c r="C49" s="1382">
        <v>20.682367439179355</v>
      </c>
      <c r="D49" s="1382">
        <v>21.81172611075245</v>
      </c>
      <c r="E49" s="1382">
        <v>21.269089345193542</v>
      </c>
      <c r="F49" s="1337"/>
      <c r="G49" s="1337"/>
    </row>
    <row r="50" spans="2:7" ht="15" customHeight="1">
      <c r="B50" s="2030" t="s">
        <v>1204</v>
      </c>
      <c r="C50" s="2031"/>
      <c r="D50" s="2031"/>
      <c r="E50" s="2032"/>
      <c r="F50" s="1337"/>
      <c r="G50" s="1337"/>
    </row>
    <row r="51" spans="2:7" ht="15" customHeight="1">
      <c r="B51" s="1371" t="s">
        <v>1198</v>
      </c>
      <c r="C51" s="1383">
        <v>65.4979322617155</v>
      </c>
      <c r="D51" s="1383">
        <v>66.26683482638572</v>
      </c>
      <c r="E51" s="1383">
        <v>63.18895955477461</v>
      </c>
      <c r="F51" s="1337"/>
      <c r="G51" s="1337"/>
    </row>
    <row r="52" spans="2:7" ht="15" customHeight="1">
      <c r="B52" s="1373" t="s">
        <v>1199</v>
      </c>
      <c r="C52" s="1384">
        <v>10.867209991199129</v>
      </c>
      <c r="D52" s="1384">
        <v>9.793763991326783</v>
      </c>
      <c r="E52" s="1384">
        <v>13.116862572059098</v>
      </c>
      <c r="F52" s="1337"/>
      <c r="G52" s="1337"/>
    </row>
    <row r="53" spans="2:7" ht="15" customHeight="1">
      <c r="B53" s="1375" t="s">
        <v>1200</v>
      </c>
      <c r="C53" s="1385">
        <v>23.634857747085363</v>
      </c>
      <c r="D53" s="1385">
        <v>23.939401182287494</v>
      </c>
      <c r="E53" s="1385">
        <v>23.694177873166282</v>
      </c>
      <c r="F53" s="1337"/>
      <c r="G53" s="1337"/>
    </row>
    <row r="54" spans="2:7" ht="15" customHeight="1">
      <c r="B54" s="2030" t="s">
        <v>1205</v>
      </c>
      <c r="C54" s="2031"/>
      <c r="D54" s="2031"/>
      <c r="E54" s="2032"/>
      <c r="F54" s="1337"/>
      <c r="G54" s="1337"/>
    </row>
    <row r="55" spans="2:7" ht="15" customHeight="1">
      <c r="B55" s="1365" t="s">
        <v>1206</v>
      </c>
      <c r="C55" s="1386">
        <v>12.454334194091485</v>
      </c>
      <c r="D55" s="1386">
        <v>11.86915143168505</v>
      </c>
      <c r="E55" s="1386">
        <v>10.139541048205473</v>
      </c>
      <c r="F55" s="1337"/>
      <c r="G55" s="1337"/>
    </row>
    <row r="56" spans="2:7" ht="15" customHeight="1">
      <c r="B56" s="1368" t="s">
        <v>1207</v>
      </c>
      <c r="C56" s="1387">
        <v>87.5456547313719</v>
      </c>
      <c r="D56" s="1387">
        <v>88.13084856831497</v>
      </c>
      <c r="E56" s="1387">
        <v>89.86045895179453</v>
      </c>
      <c r="F56" s="1337"/>
      <c r="G56" s="1337"/>
    </row>
    <row r="57" spans="2:7" ht="12.75">
      <c r="B57" s="1337" t="s">
        <v>1208</v>
      </c>
      <c r="C57" s="1337"/>
      <c r="D57" s="1337"/>
      <c r="E57" s="1337"/>
      <c r="F57" s="1337"/>
      <c r="G57" s="1337"/>
    </row>
    <row r="58" spans="2:7" ht="12.75">
      <c r="B58" s="1337" t="s">
        <v>1209</v>
      </c>
      <c r="C58" s="1337"/>
      <c r="D58" s="1337"/>
      <c r="E58" s="1337"/>
      <c r="F58" s="1337"/>
      <c r="G58" s="1337"/>
    </row>
    <row r="59" spans="2:7" ht="12.75">
      <c r="B59" s="1337" t="s">
        <v>1210</v>
      </c>
      <c r="C59" s="1337"/>
      <c r="D59" s="1337"/>
      <c r="E59" s="1337"/>
      <c r="F59" s="1337"/>
      <c r="G59" s="1337"/>
    </row>
    <row r="60" spans="3:7" ht="12.75">
      <c r="C60" s="1337"/>
      <c r="D60" s="1337"/>
      <c r="E60" s="1337"/>
      <c r="F60" s="1337"/>
      <c r="G60" s="1337"/>
    </row>
  </sheetData>
  <sheetProtection/>
  <mergeCells count="13">
    <mergeCell ref="B38:E38"/>
    <mergeCell ref="B42:E42"/>
    <mergeCell ref="B46:E46"/>
    <mergeCell ref="B50:E50"/>
    <mergeCell ref="B54:E54"/>
    <mergeCell ref="B1:G1"/>
    <mergeCell ref="B2:G2"/>
    <mergeCell ref="B3:G3"/>
    <mergeCell ref="B5:B6"/>
    <mergeCell ref="C5:C6"/>
    <mergeCell ref="D5:D6"/>
    <mergeCell ref="E5:E6"/>
    <mergeCell ref="F5:G5"/>
  </mergeCells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63"/>
  <sheetViews>
    <sheetView zoomScalePageLayoutView="0" workbookViewId="0" topLeftCell="A4">
      <selection activeCell="J54" sqref="J54"/>
    </sheetView>
  </sheetViews>
  <sheetFormatPr defaultColWidth="9.140625" defaultRowHeight="12.75"/>
  <cols>
    <col min="1" max="1" width="9.140625" style="11" customWidth="1"/>
    <col min="2" max="2" width="5.00390625" style="11" customWidth="1"/>
    <col min="3" max="3" width="18.28125" style="11" bestFit="1" customWidth="1"/>
    <col min="4" max="8" width="11.7109375" style="11" customWidth="1"/>
    <col min="9" max="16384" width="9.140625" style="11" customWidth="1"/>
  </cols>
  <sheetData>
    <row r="1" spans="2:8" ht="15" customHeight="1">
      <c r="B1" s="2044" t="s">
        <v>1211</v>
      </c>
      <c r="C1" s="2045"/>
      <c r="D1" s="2045"/>
      <c r="E1" s="2045"/>
      <c r="F1" s="2045"/>
      <c r="G1" s="2045"/>
      <c r="H1" s="2046"/>
    </row>
    <row r="2" spans="2:8" ht="15" customHeight="1">
      <c r="B2" s="2047" t="s">
        <v>1212</v>
      </c>
      <c r="C2" s="2048"/>
      <c r="D2" s="2048"/>
      <c r="E2" s="2048"/>
      <c r="F2" s="2048"/>
      <c r="G2" s="2048"/>
      <c r="H2" s="2049"/>
    </row>
    <row r="3" spans="2:8" ht="15" customHeight="1" thickBot="1">
      <c r="B3" s="2050" t="s">
        <v>550</v>
      </c>
      <c r="C3" s="2051"/>
      <c r="D3" s="2051"/>
      <c r="E3" s="2051"/>
      <c r="F3" s="2051"/>
      <c r="G3" s="2051"/>
      <c r="H3" s="2052"/>
    </row>
    <row r="4" spans="2:8" ht="15" customHeight="1" thickTop="1">
      <c r="B4" s="1388"/>
      <c r="C4" s="1389"/>
      <c r="D4" s="2053" t="s">
        <v>573</v>
      </c>
      <c r="E4" s="2053"/>
      <c r="F4" s="2053"/>
      <c r="G4" s="2054" t="s">
        <v>66</v>
      </c>
      <c r="H4" s="2055"/>
    </row>
    <row r="5" spans="2:8" ht="15" customHeight="1">
      <c r="B5" s="1390"/>
      <c r="C5" s="1391"/>
      <c r="D5" s="1392" t="s">
        <v>63</v>
      </c>
      <c r="E5" s="1392" t="s">
        <v>1213</v>
      </c>
      <c r="F5" s="1392" t="s">
        <v>1214</v>
      </c>
      <c r="G5" s="1392" t="s">
        <v>64</v>
      </c>
      <c r="H5" s="1393" t="s">
        <v>65</v>
      </c>
    </row>
    <row r="6" spans="2:8" ht="15" customHeight="1">
      <c r="B6" s="1394"/>
      <c r="C6" s="1395" t="s">
        <v>1215</v>
      </c>
      <c r="D6" s="1395">
        <v>26149.13701699999</v>
      </c>
      <c r="E6" s="1395">
        <v>28802.662744</v>
      </c>
      <c r="F6" s="1395">
        <v>26593.404719999995</v>
      </c>
      <c r="G6" s="1396">
        <v>10.147660801482331</v>
      </c>
      <c r="H6" s="1397">
        <v>-7.670325634945769</v>
      </c>
    </row>
    <row r="7" spans="2:8" ht="15" customHeight="1">
      <c r="B7" s="1398">
        <v>1</v>
      </c>
      <c r="C7" s="1399" t="s">
        <v>1216</v>
      </c>
      <c r="D7" s="1400">
        <v>250.18247200000005</v>
      </c>
      <c r="E7" s="1400">
        <v>226.516809</v>
      </c>
      <c r="F7" s="1400">
        <v>277.079878</v>
      </c>
      <c r="G7" s="1400">
        <v>-9.459360925972476</v>
      </c>
      <c r="H7" s="1401">
        <v>22.321994214566217</v>
      </c>
    </row>
    <row r="8" spans="2:8" ht="15" customHeight="1">
      <c r="B8" s="1398">
        <v>2</v>
      </c>
      <c r="C8" s="1399" t="s">
        <v>1217</v>
      </c>
      <c r="D8" s="1400">
        <v>0.5</v>
      </c>
      <c r="E8" s="1400">
        <v>0.840528</v>
      </c>
      <c r="F8" s="1400">
        <v>1.56869</v>
      </c>
      <c r="G8" s="1400">
        <v>68.10560000000001</v>
      </c>
      <c r="H8" s="1401">
        <v>86.63149829630896</v>
      </c>
    </row>
    <row r="9" spans="2:8" ht="15" customHeight="1">
      <c r="B9" s="1398">
        <v>3</v>
      </c>
      <c r="C9" s="1399" t="s">
        <v>1218</v>
      </c>
      <c r="D9" s="1400">
        <v>146.04567799999998</v>
      </c>
      <c r="E9" s="1400">
        <v>115.263272</v>
      </c>
      <c r="F9" s="1400">
        <v>108.014043</v>
      </c>
      <c r="G9" s="1400">
        <v>-21.077245435499975</v>
      </c>
      <c r="H9" s="1401">
        <v>-6.289279207690726</v>
      </c>
    </row>
    <row r="10" spans="2:8" ht="15" customHeight="1">
      <c r="B10" s="1398">
        <v>4</v>
      </c>
      <c r="C10" s="1399" t="s">
        <v>1219</v>
      </c>
      <c r="D10" s="1400">
        <v>1.3284000000000002</v>
      </c>
      <c r="E10" s="1400">
        <v>0.643</v>
      </c>
      <c r="F10" s="1400">
        <v>0.816</v>
      </c>
      <c r="G10" s="1400">
        <v>-51.595904847937376</v>
      </c>
      <c r="H10" s="1401">
        <v>26.905132192846025</v>
      </c>
    </row>
    <row r="11" spans="2:8" ht="15" customHeight="1">
      <c r="B11" s="1398">
        <v>5</v>
      </c>
      <c r="C11" s="1399" t="s">
        <v>1220</v>
      </c>
      <c r="D11" s="1400">
        <v>2111.2683199999997</v>
      </c>
      <c r="E11" s="1400">
        <v>2883.690265</v>
      </c>
      <c r="F11" s="1400">
        <v>1785.3838</v>
      </c>
      <c r="G11" s="1400">
        <v>36.58568348148191</v>
      </c>
      <c r="H11" s="1401">
        <v>-38.08683887900145</v>
      </c>
    </row>
    <row r="12" spans="2:8" ht="15" customHeight="1">
      <c r="B12" s="1398">
        <v>6</v>
      </c>
      <c r="C12" s="1399" t="s">
        <v>1221</v>
      </c>
      <c r="D12" s="1400">
        <v>0</v>
      </c>
      <c r="E12" s="1400">
        <v>0</v>
      </c>
      <c r="F12" s="1400">
        <v>0</v>
      </c>
      <c r="G12" s="1400" t="s">
        <v>495</v>
      </c>
      <c r="H12" s="1401" t="s">
        <v>495</v>
      </c>
    </row>
    <row r="13" spans="2:8" ht="15" customHeight="1">
      <c r="B13" s="1398">
        <v>7</v>
      </c>
      <c r="C13" s="1399" t="s">
        <v>1222</v>
      </c>
      <c r="D13" s="1400">
        <v>8.994301</v>
      </c>
      <c r="E13" s="1400">
        <v>122.25899999999999</v>
      </c>
      <c r="F13" s="1400">
        <v>293.264762</v>
      </c>
      <c r="G13" s="1400" t="s">
        <v>495</v>
      </c>
      <c r="H13" s="1401">
        <v>139.871716601641</v>
      </c>
    </row>
    <row r="14" spans="2:8" ht="15" customHeight="1">
      <c r="B14" s="1398">
        <v>8</v>
      </c>
      <c r="C14" s="1399" t="s">
        <v>1223</v>
      </c>
      <c r="D14" s="1400">
        <v>0</v>
      </c>
      <c r="E14" s="1400">
        <v>0</v>
      </c>
      <c r="F14" s="1400">
        <v>10.795024999999999</v>
      </c>
      <c r="G14" s="1400" t="s">
        <v>495</v>
      </c>
      <c r="H14" s="1401" t="s">
        <v>495</v>
      </c>
    </row>
    <row r="15" spans="2:8" ht="15" customHeight="1">
      <c r="B15" s="1398">
        <v>9</v>
      </c>
      <c r="C15" s="1399" t="s">
        <v>1224</v>
      </c>
      <c r="D15" s="1400">
        <v>22.272467</v>
      </c>
      <c r="E15" s="1400">
        <v>21.191212999999998</v>
      </c>
      <c r="F15" s="1400">
        <v>31.661956000000004</v>
      </c>
      <c r="G15" s="1400">
        <v>-4.854666526164351</v>
      </c>
      <c r="H15" s="1401">
        <v>49.41077700460096</v>
      </c>
    </row>
    <row r="16" spans="2:8" ht="15" customHeight="1">
      <c r="B16" s="1398">
        <v>10</v>
      </c>
      <c r="C16" s="1399" t="s">
        <v>1225</v>
      </c>
      <c r="D16" s="1400">
        <v>715.9065939999999</v>
      </c>
      <c r="E16" s="1400">
        <v>869.867207</v>
      </c>
      <c r="F16" s="1400">
        <v>717.3209760000001</v>
      </c>
      <c r="G16" s="1400">
        <v>21.50568444128622</v>
      </c>
      <c r="H16" s="1401">
        <v>-17.53672626953046</v>
      </c>
    </row>
    <row r="17" spans="2:8" ht="15" customHeight="1">
      <c r="B17" s="1398">
        <v>11</v>
      </c>
      <c r="C17" s="1399" t="s">
        <v>1226</v>
      </c>
      <c r="D17" s="1400">
        <v>6.90805</v>
      </c>
      <c r="E17" s="1400">
        <v>6.108331000000001</v>
      </c>
      <c r="F17" s="1400">
        <v>6.436639</v>
      </c>
      <c r="G17" s="1400">
        <v>-11.576624373014084</v>
      </c>
      <c r="H17" s="1401">
        <v>5.37475785120354</v>
      </c>
    </row>
    <row r="18" spans="2:8" ht="15" customHeight="1">
      <c r="B18" s="1398">
        <v>12</v>
      </c>
      <c r="C18" s="1399" t="s">
        <v>1227</v>
      </c>
      <c r="D18" s="1400">
        <v>2165.788684</v>
      </c>
      <c r="E18" s="1400">
        <v>1431.120284</v>
      </c>
      <c r="F18" s="1400">
        <v>1702.1987809999998</v>
      </c>
      <c r="G18" s="1400">
        <v>-33.921518079184864</v>
      </c>
      <c r="H18" s="1401">
        <v>18.941699033314777</v>
      </c>
    </row>
    <row r="19" spans="2:8" ht="15" customHeight="1">
      <c r="B19" s="1398">
        <v>13</v>
      </c>
      <c r="C19" s="1399" t="s">
        <v>1228</v>
      </c>
      <c r="D19" s="1400">
        <v>0</v>
      </c>
      <c r="E19" s="1400">
        <v>0</v>
      </c>
      <c r="F19" s="1400">
        <v>0</v>
      </c>
      <c r="G19" s="1400" t="s">
        <v>495</v>
      </c>
      <c r="H19" s="1401" t="s">
        <v>495</v>
      </c>
    </row>
    <row r="20" spans="2:8" ht="15" customHeight="1">
      <c r="B20" s="1398">
        <v>14</v>
      </c>
      <c r="C20" s="1399" t="s">
        <v>1229</v>
      </c>
      <c r="D20" s="1400">
        <v>86.76992</v>
      </c>
      <c r="E20" s="1400">
        <v>85.165716</v>
      </c>
      <c r="F20" s="1400">
        <v>92.245192</v>
      </c>
      <c r="G20" s="1400">
        <v>-1.8488019811473748</v>
      </c>
      <c r="H20" s="1401">
        <v>8.312589070465862</v>
      </c>
    </row>
    <row r="21" spans="2:8" ht="15" customHeight="1">
      <c r="B21" s="1398">
        <v>15</v>
      </c>
      <c r="C21" s="1399" t="s">
        <v>1230</v>
      </c>
      <c r="D21" s="1400">
        <v>860.136725</v>
      </c>
      <c r="E21" s="1400">
        <v>318.35189699999995</v>
      </c>
      <c r="F21" s="1400">
        <v>224.209935</v>
      </c>
      <c r="G21" s="1400">
        <v>-62.9882217853214</v>
      </c>
      <c r="H21" s="1401">
        <v>-29.571666727024393</v>
      </c>
    </row>
    <row r="22" spans="2:8" ht="15" customHeight="1">
      <c r="B22" s="1398">
        <v>16</v>
      </c>
      <c r="C22" s="1399" t="s">
        <v>1231</v>
      </c>
      <c r="D22" s="1400">
        <v>15.772253000000001</v>
      </c>
      <c r="E22" s="1400">
        <v>11.860204</v>
      </c>
      <c r="F22" s="1400">
        <v>13.367155000000002</v>
      </c>
      <c r="G22" s="1400">
        <v>-24.803361954693486</v>
      </c>
      <c r="H22" s="1401">
        <v>12.70594502421713</v>
      </c>
    </row>
    <row r="23" spans="2:8" ht="15" customHeight="1">
      <c r="B23" s="1398">
        <v>17</v>
      </c>
      <c r="C23" s="1399" t="s">
        <v>1232</v>
      </c>
      <c r="D23" s="1400">
        <v>179.20615199999997</v>
      </c>
      <c r="E23" s="1400">
        <v>115.017986</v>
      </c>
      <c r="F23" s="1400">
        <v>299.454441</v>
      </c>
      <c r="G23" s="1400">
        <v>-35.81805941572809</v>
      </c>
      <c r="H23" s="1401">
        <v>160.3544466515002</v>
      </c>
    </row>
    <row r="24" spans="2:8" ht="15" customHeight="1">
      <c r="B24" s="1398">
        <v>18</v>
      </c>
      <c r="C24" s="1399" t="s">
        <v>1233</v>
      </c>
      <c r="D24" s="1400">
        <v>1756.298985</v>
      </c>
      <c r="E24" s="1400">
        <v>2279.808322</v>
      </c>
      <c r="F24" s="1400">
        <v>2183.611572</v>
      </c>
      <c r="G24" s="1400">
        <v>29.807529439527627</v>
      </c>
      <c r="H24" s="1401">
        <v>-4.219510433035438</v>
      </c>
    </row>
    <row r="25" spans="2:8" ht="15" customHeight="1">
      <c r="B25" s="1398">
        <v>19</v>
      </c>
      <c r="C25" s="1399" t="s">
        <v>1234</v>
      </c>
      <c r="D25" s="1400">
        <v>2502.294015</v>
      </c>
      <c r="E25" s="1400">
        <v>2552.4965819999998</v>
      </c>
      <c r="F25" s="1400">
        <v>2280.917015</v>
      </c>
      <c r="G25" s="1400">
        <v>2.006261722206119</v>
      </c>
      <c r="H25" s="1401">
        <v>-10.639762220061613</v>
      </c>
    </row>
    <row r="26" spans="2:8" ht="15" customHeight="1">
      <c r="B26" s="1398"/>
      <c r="C26" s="1399" t="s">
        <v>1235</v>
      </c>
      <c r="D26" s="1400">
        <v>0</v>
      </c>
      <c r="E26" s="1400">
        <v>0</v>
      </c>
      <c r="F26" s="1400">
        <v>7.528449999999999</v>
      </c>
      <c r="G26" s="1400" t="s">
        <v>495</v>
      </c>
      <c r="H26" s="1401" t="s">
        <v>495</v>
      </c>
    </row>
    <row r="27" spans="2:8" ht="15" customHeight="1">
      <c r="B27" s="1398"/>
      <c r="C27" s="1399" t="s">
        <v>1236</v>
      </c>
      <c r="D27" s="1400">
        <v>2253.9949619999998</v>
      </c>
      <c r="E27" s="1400">
        <v>2181.515231</v>
      </c>
      <c r="F27" s="1400">
        <v>2028.58591</v>
      </c>
      <c r="G27" s="1400">
        <v>-3.215611934451161</v>
      </c>
      <c r="H27" s="1401">
        <v>-7.010233934048557</v>
      </c>
    </row>
    <row r="28" spans="2:8" ht="15" customHeight="1">
      <c r="B28" s="1398"/>
      <c r="C28" s="1399" t="s">
        <v>1237</v>
      </c>
      <c r="D28" s="1400">
        <v>248.29905300000001</v>
      </c>
      <c r="E28" s="1400">
        <v>370.981351</v>
      </c>
      <c r="F28" s="1400">
        <v>244.80265500000002</v>
      </c>
      <c r="G28" s="1400">
        <v>49.40908816112156</v>
      </c>
      <c r="H28" s="1401">
        <v>-34.01213987168859</v>
      </c>
    </row>
    <row r="29" spans="2:8" ht="15" customHeight="1">
      <c r="B29" s="1398">
        <v>20</v>
      </c>
      <c r="C29" s="1399" t="s">
        <v>1238</v>
      </c>
      <c r="D29" s="1400">
        <v>289.128473</v>
      </c>
      <c r="E29" s="1400">
        <v>157.059256</v>
      </c>
      <c r="F29" s="1400">
        <v>98.1357</v>
      </c>
      <c r="G29" s="1400">
        <v>-45.6783849856254</v>
      </c>
      <c r="H29" s="1401">
        <v>-37.51676755682581</v>
      </c>
    </row>
    <row r="30" spans="2:8" ht="15" customHeight="1">
      <c r="B30" s="1398">
        <v>21</v>
      </c>
      <c r="C30" s="1399" t="s">
        <v>1239</v>
      </c>
      <c r="D30" s="1400">
        <v>0</v>
      </c>
      <c r="E30" s="1400">
        <v>124.08893700000002</v>
      </c>
      <c r="F30" s="1400">
        <v>114.68459799999998</v>
      </c>
      <c r="G30" s="1400" t="s">
        <v>495</v>
      </c>
      <c r="H30" s="1401">
        <v>-7.578708648297976</v>
      </c>
    </row>
    <row r="31" spans="2:8" ht="15" customHeight="1">
      <c r="B31" s="1398">
        <v>22</v>
      </c>
      <c r="C31" s="1399" t="s">
        <v>1240</v>
      </c>
      <c r="D31" s="1400">
        <v>96.10334</v>
      </c>
      <c r="E31" s="1400">
        <v>23.249726000000003</v>
      </c>
      <c r="F31" s="1400">
        <v>0</v>
      </c>
      <c r="G31" s="1400">
        <v>-75.80757755141497</v>
      </c>
      <c r="H31" s="1401">
        <v>-100</v>
      </c>
    </row>
    <row r="32" spans="2:8" ht="15" customHeight="1">
      <c r="B32" s="1398">
        <v>23</v>
      </c>
      <c r="C32" s="1399" t="s">
        <v>1241</v>
      </c>
      <c r="D32" s="1400">
        <v>448.56064</v>
      </c>
      <c r="E32" s="1400">
        <v>559.9236239999999</v>
      </c>
      <c r="F32" s="1400">
        <v>581.433668</v>
      </c>
      <c r="G32" s="1400">
        <v>24.826740036753975</v>
      </c>
      <c r="H32" s="1401">
        <v>3.8416032255142056</v>
      </c>
    </row>
    <row r="33" spans="2:8" ht="15" customHeight="1">
      <c r="B33" s="1398">
        <v>24</v>
      </c>
      <c r="C33" s="1399" t="s">
        <v>1242</v>
      </c>
      <c r="D33" s="1400">
        <v>0</v>
      </c>
      <c r="E33" s="1400">
        <v>12.328980999999999</v>
      </c>
      <c r="F33" s="1400">
        <v>34.203775</v>
      </c>
      <c r="G33" s="1400" t="s">
        <v>495</v>
      </c>
      <c r="H33" s="1401">
        <v>177.42580672319963</v>
      </c>
    </row>
    <row r="34" spans="2:8" ht="15" customHeight="1">
      <c r="B34" s="1398">
        <v>25</v>
      </c>
      <c r="C34" s="1399" t="s">
        <v>1243</v>
      </c>
      <c r="D34" s="1400">
        <v>193.784478</v>
      </c>
      <c r="E34" s="1400">
        <v>281.09025399999996</v>
      </c>
      <c r="F34" s="1400">
        <v>361.437738</v>
      </c>
      <c r="G34" s="1400">
        <v>45.05302844740743</v>
      </c>
      <c r="H34" s="1401">
        <v>28.584229747076222</v>
      </c>
    </row>
    <row r="35" spans="2:8" ht="15" customHeight="1">
      <c r="B35" s="1398">
        <v>26</v>
      </c>
      <c r="C35" s="1399" t="s">
        <v>1244</v>
      </c>
      <c r="D35" s="1400">
        <v>395.88443000000007</v>
      </c>
      <c r="E35" s="1400">
        <v>392.099423</v>
      </c>
      <c r="F35" s="1400">
        <v>299.69755</v>
      </c>
      <c r="G35" s="1400">
        <v>-0.956088876746179</v>
      </c>
      <c r="H35" s="1401">
        <v>-23.56592934848568</v>
      </c>
    </row>
    <row r="36" spans="2:8" ht="15" customHeight="1">
      <c r="B36" s="1398">
        <v>27</v>
      </c>
      <c r="C36" s="1399" t="s">
        <v>1245</v>
      </c>
      <c r="D36" s="1400">
        <v>0</v>
      </c>
      <c r="E36" s="1400">
        <v>0.07765999999999999</v>
      </c>
      <c r="F36" s="1400">
        <v>1.08664</v>
      </c>
      <c r="G36" s="1400" t="s">
        <v>495</v>
      </c>
      <c r="H36" s="1401" t="s">
        <v>495</v>
      </c>
    </row>
    <row r="37" spans="2:8" ht="15" customHeight="1">
      <c r="B37" s="1398">
        <v>28</v>
      </c>
      <c r="C37" s="1399" t="s">
        <v>1246</v>
      </c>
      <c r="D37" s="1400">
        <v>87.482231</v>
      </c>
      <c r="E37" s="1400">
        <v>81.171838</v>
      </c>
      <c r="F37" s="1400">
        <v>64.68764900000001</v>
      </c>
      <c r="G37" s="1400">
        <v>-7.213342558673432</v>
      </c>
      <c r="H37" s="1401">
        <v>-20.307768563772072</v>
      </c>
    </row>
    <row r="38" spans="2:8" ht="15" customHeight="1">
      <c r="B38" s="1398">
        <v>29</v>
      </c>
      <c r="C38" s="1399" t="s">
        <v>1247</v>
      </c>
      <c r="D38" s="1400">
        <v>34.657866999999996</v>
      </c>
      <c r="E38" s="1400">
        <v>34.273295</v>
      </c>
      <c r="F38" s="1400">
        <v>36.578455999999996</v>
      </c>
      <c r="G38" s="1400">
        <v>-1.109623970800044</v>
      </c>
      <c r="H38" s="1401">
        <v>6.725822539093485</v>
      </c>
    </row>
    <row r="39" spans="2:8" ht="15" customHeight="1">
      <c r="B39" s="1398">
        <v>30</v>
      </c>
      <c r="C39" s="1399" t="s">
        <v>1248</v>
      </c>
      <c r="D39" s="1400">
        <v>557.216722</v>
      </c>
      <c r="E39" s="1400">
        <v>233.80639299999999</v>
      </c>
      <c r="F39" s="1400">
        <v>201.94276200000002</v>
      </c>
      <c r="G39" s="1400">
        <v>-58.040312903603066</v>
      </c>
      <c r="H39" s="1401">
        <v>-13.628212039522793</v>
      </c>
    </row>
    <row r="40" spans="2:8" ht="15" customHeight="1">
      <c r="B40" s="1398">
        <v>31</v>
      </c>
      <c r="C40" s="1399" t="s">
        <v>1249</v>
      </c>
      <c r="D40" s="1400">
        <v>2747.6746630000002</v>
      </c>
      <c r="E40" s="1400">
        <v>2886.1857419999997</v>
      </c>
      <c r="F40" s="1400">
        <v>2819.213976</v>
      </c>
      <c r="G40" s="1400">
        <v>5.04102908780213</v>
      </c>
      <c r="H40" s="1401">
        <v>-2.320424670714061</v>
      </c>
    </row>
    <row r="41" spans="2:8" ht="15" customHeight="1">
      <c r="B41" s="1398">
        <v>32</v>
      </c>
      <c r="C41" s="1399" t="s">
        <v>1250</v>
      </c>
      <c r="D41" s="1400">
        <v>0.9</v>
      </c>
      <c r="E41" s="1400">
        <v>1.194196</v>
      </c>
      <c r="F41" s="1400">
        <v>97.371812</v>
      </c>
      <c r="G41" s="1400">
        <v>32.68844444444446</v>
      </c>
      <c r="H41" s="1401" t="s">
        <v>495</v>
      </c>
    </row>
    <row r="42" spans="2:8" ht="15" customHeight="1">
      <c r="B42" s="1398">
        <v>33</v>
      </c>
      <c r="C42" s="1399" t="s">
        <v>1251</v>
      </c>
      <c r="D42" s="1400">
        <v>18.550496</v>
      </c>
      <c r="E42" s="1400">
        <v>40.71885299999999</v>
      </c>
      <c r="F42" s="1400">
        <v>1.705306</v>
      </c>
      <c r="G42" s="1400">
        <v>119.50277232479385</v>
      </c>
      <c r="H42" s="1401">
        <v>-95.8119989283588</v>
      </c>
    </row>
    <row r="43" spans="2:8" ht="15" customHeight="1">
      <c r="B43" s="1398">
        <v>34</v>
      </c>
      <c r="C43" s="1399" t="s">
        <v>1547</v>
      </c>
      <c r="D43" s="1400">
        <v>114.81042800000002</v>
      </c>
      <c r="E43" s="1400">
        <v>214.38379499999996</v>
      </c>
      <c r="F43" s="1400">
        <v>230.86670299999997</v>
      </c>
      <c r="G43" s="1400">
        <v>86.72850431321442</v>
      </c>
      <c r="H43" s="1401">
        <v>7.688504627880107</v>
      </c>
    </row>
    <row r="44" spans="2:8" ht="15" customHeight="1">
      <c r="B44" s="1398">
        <v>35</v>
      </c>
      <c r="C44" s="1399" t="s">
        <v>1252</v>
      </c>
      <c r="D44" s="1400">
        <v>61.84542999999999</v>
      </c>
      <c r="E44" s="1400">
        <v>147.434199</v>
      </c>
      <c r="F44" s="1400">
        <v>23.909834999999998</v>
      </c>
      <c r="G44" s="1400">
        <v>138.39142035232035</v>
      </c>
      <c r="H44" s="1401">
        <v>-83.78270770135225</v>
      </c>
    </row>
    <row r="45" spans="2:8" ht="15" customHeight="1">
      <c r="B45" s="1398">
        <v>36</v>
      </c>
      <c r="C45" s="1399" t="s">
        <v>1253</v>
      </c>
      <c r="D45" s="1400">
        <v>499.40180000000004</v>
      </c>
      <c r="E45" s="1400">
        <v>579.250707</v>
      </c>
      <c r="F45" s="1400">
        <v>902.5634299999999</v>
      </c>
      <c r="G45" s="1400">
        <v>15.98891053256115</v>
      </c>
      <c r="H45" s="1401">
        <v>55.81568034236338</v>
      </c>
    </row>
    <row r="46" spans="2:8" ht="15" customHeight="1">
      <c r="B46" s="1398">
        <v>39</v>
      </c>
      <c r="C46" s="1399" t="s">
        <v>1254</v>
      </c>
      <c r="D46" s="1400">
        <v>0</v>
      </c>
      <c r="E46" s="1400">
        <v>0</v>
      </c>
      <c r="F46" s="1400">
        <v>0</v>
      </c>
      <c r="G46" s="1400" t="s">
        <v>495</v>
      </c>
      <c r="H46" s="1401" t="s">
        <v>495</v>
      </c>
    </row>
    <row r="47" spans="2:8" ht="15" customHeight="1">
      <c r="B47" s="1398">
        <v>37</v>
      </c>
      <c r="C47" s="1399" t="s">
        <v>1255</v>
      </c>
      <c r="D47" s="1400">
        <v>1036.390108</v>
      </c>
      <c r="E47" s="1400">
        <v>1474.147747</v>
      </c>
      <c r="F47" s="1400">
        <v>1563.7775170000002</v>
      </c>
      <c r="G47" s="1400">
        <v>42.23869328941916</v>
      </c>
      <c r="H47" s="1401">
        <v>6.080107654229593</v>
      </c>
    </row>
    <row r="48" spans="2:8" ht="15" customHeight="1">
      <c r="B48" s="1398">
        <v>38</v>
      </c>
      <c r="C48" s="1399" t="s">
        <v>1256</v>
      </c>
      <c r="D48" s="1400">
        <v>133.533084</v>
      </c>
      <c r="E48" s="1400">
        <v>120.717663</v>
      </c>
      <c r="F48" s="1400">
        <v>190.083247</v>
      </c>
      <c r="G48" s="1400">
        <v>-9.597187914869096</v>
      </c>
      <c r="H48" s="1401">
        <v>57.4610063483419</v>
      </c>
    </row>
    <row r="49" spans="2:8" ht="15" customHeight="1">
      <c r="B49" s="1398">
        <v>40</v>
      </c>
      <c r="C49" s="1399" t="s">
        <v>1257</v>
      </c>
      <c r="D49" s="1400">
        <v>42.402529</v>
      </c>
      <c r="E49" s="1400">
        <v>16.978192</v>
      </c>
      <c r="F49" s="1400">
        <v>14.546016999999999</v>
      </c>
      <c r="G49" s="1400">
        <v>-59.95948260538894</v>
      </c>
      <c r="H49" s="1401">
        <v>-14.325288581964443</v>
      </c>
    </row>
    <row r="50" spans="2:8" ht="15" customHeight="1">
      <c r="B50" s="1398">
        <v>41</v>
      </c>
      <c r="C50" s="1399" t="s">
        <v>1258</v>
      </c>
      <c r="D50" s="1400">
        <v>214.610724</v>
      </c>
      <c r="E50" s="1400">
        <v>480.22272799999996</v>
      </c>
      <c r="F50" s="1400">
        <v>0</v>
      </c>
      <c r="G50" s="1400">
        <v>123.76455335009257</v>
      </c>
      <c r="H50" s="1401">
        <v>-100</v>
      </c>
    </row>
    <row r="51" spans="2:8" ht="15" customHeight="1">
      <c r="B51" s="1398">
        <v>42</v>
      </c>
      <c r="C51" s="1399" t="s">
        <v>1548</v>
      </c>
      <c r="D51" s="1400">
        <v>106.78436</v>
      </c>
      <c r="E51" s="1400">
        <v>120.17959199999999</v>
      </c>
      <c r="F51" s="1400">
        <v>138.189136</v>
      </c>
      <c r="G51" s="1400">
        <v>12.544189055400977</v>
      </c>
      <c r="H51" s="1401">
        <v>14.985525995129038</v>
      </c>
    </row>
    <row r="52" spans="2:8" ht="15" customHeight="1">
      <c r="B52" s="1398">
        <v>43</v>
      </c>
      <c r="C52" s="1399" t="s">
        <v>1259</v>
      </c>
      <c r="D52" s="1400">
        <v>3117.2014649999996</v>
      </c>
      <c r="E52" s="1400">
        <v>3347.8832759999996</v>
      </c>
      <c r="F52" s="1400">
        <v>3158.999534</v>
      </c>
      <c r="G52" s="1400">
        <v>7.40028559559272</v>
      </c>
      <c r="H52" s="1401">
        <v>-5.641885526716308</v>
      </c>
    </row>
    <row r="53" spans="2:8" ht="15" customHeight="1">
      <c r="B53" s="1398">
        <v>44</v>
      </c>
      <c r="C53" s="1399" t="s">
        <v>1260</v>
      </c>
      <c r="D53" s="1400">
        <v>86.28338600000001</v>
      </c>
      <c r="E53" s="1400">
        <v>90.28878599999999</v>
      </c>
      <c r="F53" s="1400">
        <v>56.5823</v>
      </c>
      <c r="G53" s="1400">
        <v>4.6421451286114035</v>
      </c>
      <c r="H53" s="1401">
        <v>-37.33186311753045</v>
      </c>
    </row>
    <row r="54" spans="2:8" ht="15" customHeight="1">
      <c r="B54" s="1398">
        <v>45</v>
      </c>
      <c r="C54" s="1399" t="s">
        <v>1261</v>
      </c>
      <c r="D54" s="1400">
        <v>514.5339869999999</v>
      </c>
      <c r="E54" s="1400">
        <v>606.2084970000001</v>
      </c>
      <c r="F54" s="1400">
        <v>512.9449149999999</v>
      </c>
      <c r="G54" s="1400">
        <v>17.81699796635594</v>
      </c>
      <c r="H54" s="1401">
        <v>-15.384736845745678</v>
      </c>
    </row>
    <row r="55" spans="2:8" ht="15" customHeight="1">
      <c r="B55" s="1398">
        <v>46</v>
      </c>
      <c r="C55" s="1399" t="s">
        <v>1262</v>
      </c>
      <c r="D55" s="1400">
        <v>5.859481</v>
      </c>
      <c r="E55" s="1400">
        <v>4.139908</v>
      </c>
      <c r="F55" s="1400">
        <v>0</v>
      </c>
      <c r="G55" s="1400">
        <v>-29.346848295949755</v>
      </c>
      <c r="H55" s="1401">
        <v>-100</v>
      </c>
    </row>
    <row r="56" spans="2:8" ht="15" customHeight="1">
      <c r="B56" s="1398">
        <v>47</v>
      </c>
      <c r="C56" s="1399" t="s">
        <v>1263</v>
      </c>
      <c r="D56" s="1400">
        <v>56.720091000000004</v>
      </c>
      <c r="E56" s="1400">
        <v>101.722221</v>
      </c>
      <c r="F56" s="1400">
        <v>212.454815</v>
      </c>
      <c r="G56" s="1400">
        <v>79.34072249637259</v>
      </c>
      <c r="H56" s="1401">
        <v>108.85782173395526</v>
      </c>
    </row>
    <row r="57" spans="2:8" ht="15" customHeight="1">
      <c r="B57" s="1398">
        <v>48</v>
      </c>
      <c r="C57" s="1399" t="s">
        <v>1264</v>
      </c>
      <c r="D57" s="1400">
        <v>1605.603063</v>
      </c>
      <c r="E57" s="1400">
        <v>1272.2631270000002</v>
      </c>
      <c r="F57" s="1400">
        <v>1383.789172</v>
      </c>
      <c r="G57" s="1400">
        <v>-20.761042606456442</v>
      </c>
      <c r="H57" s="1401">
        <v>8.76595749992208</v>
      </c>
    </row>
    <row r="58" spans="2:8" ht="15" customHeight="1">
      <c r="B58" s="1398">
        <v>49</v>
      </c>
      <c r="C58" s="1399" t="s">
        <v>1265</v>
      </c>
      <c r="D58" s="1400">
        <v>2853.540725</v>
      </c>
      <c r="E58" s="1400">
        <v>4359.373512</v>
      </c>
      <c r="F58" s="1400">
        <v>3464.172609</v>
      </c>
      <c r="G58" s="1400">
        <v>52.770677979372465</v>
      </c>
      <c r="H58" s="1401">
        <v>-20.535081486727165</v>
      </c>
    </row>
    <row r="59" spans="2:8" ht="15" customHeight="1">
      <c r="B59" s="1402"/>
      <c r="C59" s="1395" t="s">
        <v>1266</v>
      </c>
      <c r="D59" s="1395">
        <v>2786.681249000012</v>
      </c>
      <c r="E59" s="1395">
        <v>6225.005502</v>
      </c>
      <c r="F59" s="1395">
        <v>5117.304572000012</v>
      </c>
      <c r="G59" s="1396">
        <v>123.38419595832195</v>
      </c>
      <c r="H59" s="1397">
        <v>-17.794376722142673</v>
      </c>
    </row>
    <row r="60" spans="2:8" ht="15" customHeight="1" thickBot="1">
      <c r="B60" s="1403"/>
      <c r="C60" s="1404" t="s">
        <v>1267</v>
      </c>
      <c r="D60" s="1405">
        <v>28935.818266000002</v>
      </c>
      <c r="E60" s="1405">
        <v>35027.668246</v>
      </c>
      <c r="F60" s="1405">
        <v>31710.709292000007</v>
      </c>
      <c r="G60" s="1406">
        <v>21.05297290713915</v>
      </c>
      <c r="H60" s="1407">
        <v>-9.469539709879996</v>
      </c>
    </row>
    <row r="61" spans="2:8" ht="13.5" thickTop="1">
      <c r="B61" s="1408" t="s">
        <v>1268</v>
      </c>
      <c r="C61" s="1409"/>
      <c r="D61" s="1410"/>
      <c r="E61" s="1410"/>
      <c r="F61" s="1411"/>
      <c r="G61" s="1412"/>
      <c r="H61" s="1412"/>
    </row>
    <row r="62" spans="2:8" ht="15" customHeight="1">
      <c r="B62" s="11" t="s">
        <v>1269</v>
      </c>
      <c r="C62" s="1408"/>
      <c r="D62" s="1408"/>
      <c r="E62" s="1408"/>
      <c r="F62" s="1408"/>
      <c r="G62" s="1408"/>
      <c r="H62" s="1408"/>
    </row>
    <row r="63" spans="2:8" ht="15" customHeight="1">
      <c r="B63" s="357"/>
      <c r="C63" s="357"/>
      <c r="D63" s="357"/>
      <c r="E63" s="357"/>
      <c r="F63" s="357"/>
      <c r="G63" s="357"/>
      <c r="H63" s="357"/>
    </row>
  </sheetData>
  <sheetProtection/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72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B1:H29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9.140625" style="11" customWidth="1"/>
    <col min="2" max="2" width="5.00390625" style="11" customWidth="1"/>
    <col min="3" max="3" width="31.28125" style="11" bestFit="1" customWidth="1"/>
    <col min="4" max="6" width="11.7109375" style="11" customWidth="1"/>
    <col min="7" max="7" width="9.7109375" style="11" customWidth="1"/>
    <col min="8" max="8" width="9.57421875" style="11" customWidth="1"/>
    <col min="9" max="16384" width="9.140625" style="11" customWidth="1"/>
  </cols>
  <sheetData>
    <row r="1" spans="2:8" ht="15" customHeight="1">
      <c r="B1" s="2044" t="s">
        <v>1270</v>
      </c>
      <c r="C1" s="2045"/>
      <c r="D1" s="2045"/>
      <c r="E1" s="2045"/>
      <c r="F1" s="2045"/>
      <c r="G1" s="2046"/>
      <c r="H1" s="2046"/>
    </row>
    <row r="2" spans="2:8" ht="15" customHeight="1">
      <c r="B2" s="2056" t="s">
        <v>1271</v>
      </c>
      <c r="C2" s="2057"/>
      <c r="D2" s="2057"/>
      <c r="E2" s="2057"/>
      <c r="F2" s="2057"/>
      <c r="G2" s="2058"/>
      <c r="H2" s="2058"/>
    </row>
    <row r="3" spans="2:8" ht="15" customHeight="1" thickBot="1">
      <c r="B3" s="2059" t="s">
        <v>550</v>
      </c>
      <c r="C3" s="2060"/>
      <c r="D3" s="2060"/>
      <c r="E3" s="2060"/>
      <c r="F3" s="2060"/>
      <c r="G3" s="2061"/>
      <c r="H3" s="2061"/>
    </row>
    <row r="4" spans="2:8" ht="15" customHeight="1" thickTop="1">
      <c r="B4" s="1413"/>
      <c r="C4" s="1414"/>
      <c r="D4" s="2062" t="s">
        <v>573</v>
      </c>
      <c r="E4" s="2062"/>
      <c r="F4" s="2062"/>
      <c r="G4" s="2063" t="s">
        <v>66</v>
      </c>
      <c r="H4" s="2064"/>
    </row>
    <row r="5" spans="2:8" ht="15" customHeight="1">
      <c r="B5" s="1415"/>
      <c r="C5" s="1416"/>
      <c r="D5" s="1417" t="s">
        <v>63</v>
      </c>
      <c r="E5" s="1417" t="s">
        <v>1213</v>
      </c>
      <c r="F5" s="1417" t="s">
        <v>1214</v>
      </c>
      <c r="G5" s="1417" t="s">
        <v>64</v>
      </c>
      <c r="H5" s="1418" t="s">
        <v>65</v>
      </c>
    </row>
    <row r="6" spans="2:8" ht="15" customHeight="1">
      <c r="B6" s="1394"/>
      <c r="C6" s="1395" t="s">
        <v>1272</v>
      </c>
      <c r="D6" s="1395">
        <v>631.178859</v>
      </c>
      <c r="E6" s="1395">
        <v>562.722601</v>
      </c>
      <c r="F6" s="1395">
        <v>603.9504380000001</v>
      </c>
      <c r="G6" s="1419">
        <v>-10.845778026922147</v>
      </c>
      <c r="H6" s="1397">
        <v>7.326493893569435</v>
      </c>
    </row>
    <row r="7" spans="2:8" ht="15" customHeight="1">
      <c r="B7" s="1398">
        <v>1</v>
      </c>
      <c r="C7" s="1399" t="s">
        <v>1273</v>
      </c>
      <c r="D7" s="1400">
        <v>17.918922000000002</v>
      </c>
      <c r="E7" s="1400">
        <v>31.717775</v>
      </c>
      <c r="F7" s="1400">
        <v>5.107736</v>
      </c>
      <c r="G7" s="1420">
        <v>77.00716036377634</v>
      </c>
      <c r="H7" s="1401">
        <v>-83.89629789605355</v>
      </c>
    </row>
    <row r="8" spans="2:8" ht="15" customHeight="1">
      <c r="B8" s="1398">
        <v>2</v>
      </c>
      <c r="C8" s="1399" t="s">
        <v>1549</v>
      </c>
      <c r="D8" s="1400">
        <v>83.687726</v>
      </c>
      <c r="E8" s="1400">
        <v>0</v>
      </c>
      <c r="F8" s="1400">
        <v>0</v>
      </c>
      <c r="G8" s="1420">
        <v>-100</v>
      </c>
      <c r="H8" s="1401" t="s">
        <v>495</v>
      </c>
    </row>
    <row r="9" spans="2:8" ht="15" customHeight="1">
      <c r="B9" s="1398">
        <v>3</v>
      </c>
      <c r="C9" s="1399" t="s">
        <v>1274</v>
      </c>
      <c r="D9" s="1400">
        <v>94.246806</v>
      </c>
      <c r="E9" s="1400">
        <v>181.028379</v>
      </c>
      <c r="F9" s="1400">
        <v>124.320736</v>
      </c>
      <c r="G9" s="1420">
        <v>92.07905995244019</v>
      </c>
      <c r="H9" s="1401">
        <v>-31.325278010692458</v>
      </c>
    </row>
    <row r="10" spans="2:8" ht="15" customHeight="1">
      <c r="B10" s="1398">
        <v>4</v>
      </c>
      <c r="C10" s="1399" t="s">
        <v>1232</v>
      </c>
      <c r="D10" s="1400">
        <v>0</v>
      </c>
      <c r="E10" s="1400">
        <v>0</v>
      </c>
      <c r="F10" s="1400">
        <v>0</v>
      </c>
      <c r="G10" s="1420" t="s">
        <v>495</v>
      </c>
      <c r="H10" s="1401" t="s">
        <v>495</v>
      </c>
    </row>
    <row r="11" spans="2:8" ht="15" customHeight="1">
      <c r="B11" s="1398">
        <v>5</v>
      </c>
      <c r="C11" s="1399" t="s">
        <v>1275</v>
      </c>
      <c r="D11" s="1400">
        <v>0</v>
      </c>
      <c r="E11" s="1400">
        <v>3.082956</v>
      </c>
      <c r="F11" s="1400">
        <v>9.877962</v>
      </c>
      <c r="G11" s="1420" t="s">
        <v>495</v>
      </c>
      <c r="H11" s="1401">
        <v>220.40554584625926</v>
      </c>
    </row>
    <row r="12" spans="2:8" ht="15" customHeight="1">
      <c r="B12" s="1398">
        <v>6</v>
      </c>
      <c r="C12" s="1399" t="s">
        <v>1550</v>
      </c>
      <c r="D12" s="1400">
        <v>0</v>
      </c>
      <c r="E12" s="1400">
        <v>0</v>
      </c>
      <c r="F12" s="1400">
        <v>0.074141</v>
      </c>
      <c r="G12" s="1420" t="s">
        <v>495</v>
      </c>
      <c r="H12" s="1401" t="s">
        <v>495</v>
      </c>
    </row>
    <row r="13" spans="2:8" ht="15" customHeight="1">
      <c r="B13" s="1398">
        <v>7</v>
      </c>
      <c r="C13" s="1399" t="s">
        <v>1276</v>
      </c>
      <c r="D13" s="1400">
        <v>0.058248</v>
      </c>
      <c r="E13" s="1400">
        <v>0</v>
      </c>
      <c r="F13" s="1400">
        <v>0</v>
      </c>
      <c r="G13" s="1420" t="s">
        <v>495</v>
      </c>
      <c r="H13" s="1401" t="s">
        <v>495</v>
      </c>
    </row>
    <row r="14" spans="2:8" ht="15" customHeight="1">
      <c r="B14" s="1398">
        <v>8</v>
      </c>
      <c r="C14" s="1399" t="s">
        <v>1243</v>
      </c>
      <c r="D14" s="1400">
        <v>32.018349</v>
      </c>
      <c r="E14" s="1400">
        <v>29.507858</v>
      </c>
      <c r="F14" s="1400">
        <v>42.837715</v>
      </c>
      <c r="G14" s="1420">
        <v>-7.840788417916244</v>
      </c>
      <c r="H14" s="1401">
        <v>45.17392282421858</v>
      </c>
    </row>
    <row r="15" spans="2:8" ht="15" customHeight="1">
      <c r="B15" s="1398">
        <v>9</v>
      </c>
      <c r="C15" s="1399" t="s">
        <v>1277</v>
      </c>
      <c r="D15" s="1400">
        <v>16.051270000000002</v>
      </c>
      <c r="E15" s="1400">
        <v>14.798145</v>
      </c>
      <c r="F15" s="1400">
        <v>29.871082</v>
      </c>
      <c r="G15" s="1420">
        <v>-7.807014647439132</v>
      </c>
      <c r="H15" s="1401" t="s">
        <v>495</v>
      </c>
    </row>
    <row r="16" spans="2:8" ht="15" customHeight="1">
      <c r="B16" s="1398">
        <v>10</v>
      </c>
      <c r="C16" s="1399" t="s">
        <v>1247</v>
      </c>
      <c r="D16" s="1400">
        <v>14.530632999999998</v>
      </c>
      <c r="E16" s="1400">
        <v>32.954523</v>
      </c>
      <c r="F16" s="1400">
        <v>19.61417</v>
      </c>
      <c r="G16" s="1420">
        <v>126.79344389194887</v>
      </c>
      <c r="H16" s="1401">
        <v>-40.48109875539695</v>
      </c>
    </row>
    <row r="17" spans="2:8" ht="15" customHeight="1">
      <c r="B17" s="1398">
        <v>11</v>
      </c>
      <c r="C17" s="1399" t="s">
        <v>1278</v>
      </c>
      <c r="D17" s="1400">
        <v>31.868408999999996</v>
      </c>
      <c r="E17" s="1400">
        <v>20.995288</v>
      </c>
      <c r="F17" s="1400">
        <v>33.850756000000004</v>
      </c>
      <c r="G17" s="1420">
        <v>-34.11880712338039</v>
      </c>
      <c r="H17" s="1401">
        <v>61.23025318823923</v>
      </c>
    </row>
    <row r="18" spans="2:8" ht="15" customHeight="1">
      <c r="B18" s="1398">
        <v>12</v>
      </c>
      <c r="C18" s="1399" t="s">
        <v>1279</v>
      </c>
      <c r="D18" s="1400">
        <v>0.5457799999999999</v>
      </c>
      <c r="E18" s="1400">
        <v>0.95985</v>
      </c>
      <c r="F18" s="1400">
        <v>0.34885</v>
      </c>
      <c r="G18" s="1420">
        <v>75.86756568580748</v>
      </c>
      <c r="H18" s="1401">
        <v>-63.65577954888785</v>
      </c>
    </row>
    <row r="19" spans="2:8" ht="15" customHeight="1">
      <c r="B19" s="1398">
        <v>13</v>
      </c>
      <c r="C19" s="1399" t="s">
        <v>1280</v>
      </c>
      <c r="D19" s="1400">
        <v>5.618349</v>
      </c>
      <c r="E19" s="1400">
        <v>0</v>
      </c>
      <c r="F19" s="1400">
        <v>10.122132</v>
      </c>
      <c r="G19" s="1420">
        <v>-100</v>
      </c>
      <c r="H19" s="1401" t="s">
        <v>495</v>
      </c>
    </row>
    <row r="20" spans="2:8" ht="15" customHeight="1">
      <c r="B20" s="1398">
        <v>14</v>
      </c>
      <c r="C20" s="1399" t="s">
        <v>1281</v>
      </c>
      <c r="D20" s="1400">
        <v>0.1735</v>
      </c>
      <c r="E20" s="1400">
        <v>3.772358</v>
      </c>
      <c r="F20" s="1400">
        <v>3.7689000000000004</v>
      </c>
      <c r="G20" s="1420">
        <v>2074.269740634006</v>
      </c>
      <c r="H20" s="1401">
        <v>-0.0916668036278594</v>
      </c>
    </row>
    <row r="21" spans="2:8" ht="15" customHeight="1">
      <c r="B21" s="1398">
        <v>15</v>
      </c>
      <c r="C21" s="1399" t="s">
        <v>1282</v>
      </c>
      <c r="D21" s="1400">
        <v>173.093105</v>
      </c>
      <c r="E21" s="1400">
        <v>114.47049100000001</v>
      </c>
      <c r="F21" s="1400">
        <v>214.38818600000002</v>
      </c>
      <c r="G21" s="1420">
        <v>-33.86767716715232</v>
      </c>
      <c r="H21" s="1401">
        <v>87.28685806021397</v>
      </c>
    </row>
    <row r="22" spans="2:8" ht="15" customHeight="1">
      <c r="B22" s="1398">
        <v>16</v>
      </c>
      <c r="C22" s="1399" t="s">
        <v>1283</v>
      </c>
      <c r="D22" s="1400">
        <v>2.0604839999999998</v>
      </c>
      <c r="E22" s="1400">
        <v>5.465282</v>
      </c>
      <c r="F22" s="1400">
        <v>12.726559000000002</v>
      </c>
      <c r="G22" s="1420">
        <v>165.24263231357293</v>
      </c>
      <c r="H22" s="1401">
        <v>132.86189074964477</v>
      </c>
    </row>
    <row r="23" spans="2:8" ht="15" customHeight="1">
      <c r="B23" s="1398">
        <v>17</v>
      </c>
      <c r="C23" s="1399" t="s">
        <v>1284</v>
      </c>
      <c r="D23" s="1400">
        <v>0.7519</v>
      </c>
      <c r="E23" s="1400">
        <v>0</v>
      </c>
      <c r="F23" s="1400">
        <v>0</v>
      </c>
      <c r="G23" s="1420" t="s">
        <v>495</v>
      </c>
      <c r="H23" s="1401" t="s">
        <v>495</v>
      </c>
    </row>
    <row r="24" spans="2:8" ht="15" customHeight="1">
      <c r="B24" s="1398">
        <v>18</v>
      </c>
      <c r="C24" s="1399" t="s">
        <v>1285</v>
      </c>
      <c r="D24" s="1400">
        <v>90.501916</v>
      </c>
      <c r="E24" s="1400">
        <v>35.674808</v>
      </c>
      <c r="F24" s="1400">
        <v>18.277040999999997</v>
      </c>
      <c r="G24" s="1420">
        <v>-60.581157198926036</v>
      </c>
      <c r="H24" s="1401">
        <v>-48.76765419452293</v>
      </c>
    </row>
    <row r="25" spans="2:8" ht="15" customHeight="1">
      <c r="B25" s="1398">
        <v>19</v>
      </c>
      <c r="C25" s="1399" t="s">
        <v>1286</v>
      </c>
      <c r="D25" s="1400">
        <v>68.05346200000001</v>
      </c>
      <c r="E25" s="1400">
        <v>88.294888</v>
      </c>
      <c r="F25" s="1400">
        <v>78.76447200000001</v>
      </c>
      <c r="G25" s="1420">
        <v>29.74341849059786</v>
      </c>
      <c r="H25" s="1401">
        <v>-10.793847997179611</v>
      </c>
    </row>
    <row r="26" spans="2:8" ht="15" customHeight="1">
      <c r="B26" s="1421"/>
      <c r="C26" s="1395" t="s">
        <v>1287</v>
      </c>
      <c r="D26" s="1422">
        <v>781.0377520000001</v>
      </c>
      <c r="E26" s="1422">
        <v>1020.3366</v>
      </c>
      <c r="F26" s="1422">
        <v>1196.0563689999997</v>
      </c>
      <c r="G26" s="1423">
        <v>30.638576353989066</v>
      </c>
      <c r="H26" s="1424">
        <v>17.221745157431357</v>
      </c>
    </row>
    <row r="27" spans="2:8" ht="15" customHeight="1" thickBot="1">
      <c r="B27" s="1425"/>
      <c r="C27" s="1426" t="s">
        <v>1288</v>
      </c>
      <c r="D27" s="1427">
        <v>1412.216611</v>
      </c>
      <c r="E27" s="1427">
        <v>1583.059201</v>
      </c>
      <c r="F27" s="1427">
        <v>1800.0068069999998</v>
      </c>
      <c r="G27" s="1428">
        <v>12.097477728931779</v>
      </c>
      <c r="H27" s="1429">
        <v>13.704326778364106</v>
      </c>
    </row>
    <row r="28" spans="2:8" ht="15" customHeight="1" thickTop="1">
      <c r="B28" s="1430" t="s">
        <v>1269</v>
      </c>
      <c r="C28" s="1431"/>
      <c r="D28" s="1431"/>
      <c r="E28" s="1431"/>
      <c r="F28" s="1431"/>
      <c r="G28" s="1431"/>
      <c r="H28" s="1431"/>
    </row>
    <row r="29" spans="2:8" ht="15" customHeight="1">
      <c r="B29" s="357"/>
      <c r="C29" s="357"/>
      <c r="D29" s="357"/>
      <c r="E29" s="357"/>
      <c r="F29" s="357"/>
      <c r="G29" s="357"/>
      <c r="H29" s="357"/>
    </row>
  </sheetData>
  <sheetProtection/>
  <mergeCells count="5">
    <mergeCell ref="B1:H1"/>
    <mergeCell ref="B2:H2"/>
    <mergeCell ref="B3:H3"/>
    <mergeCell ref="D4:F4"/>
    <mergeCell ref="G4:H4"/>
  </mergeCells>
  <printOptions/>
  <pageMargins left="0.7" right="0.7" top="0.75" bottom="0.75" header="0.3" footer="0.3"/>
  <pageSetup horizontalDpi="600" verticalDpi="60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3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4.00390625" style="11" customWidth="1"/>
    <col min="2" max="2" width="6.00390625" style="11" customWidth="1"/>
    <col min="3" max="3" width="24.8515625" style="11" bestFit="1" customWidth="1"/>
    <col min="4" max="8" width="10.7109375" style="11" customWidth="1"/>
    <col min="9" max="16384" width="9.140625" style="11" customWidth="1"/>
  </cols>
  <sheetData>
    <row r="1" spans="2:8" ht="15" customHeight="1">
      <c r="B1" s="1826" t="s">
        <v>1289</v>
      </c>
      <c r="C1" s="1826"/>
      <c r="D1" s="1826"/>
      <c r="E1" s="1826"/>
      <c r="F1" s="1826"/>
      <c r="G1" s="1826"/>
      <c r="H1" s="1826"/>
    </row>
    <row r="2" spans="2:8" ht="15" customHeight="1">
      <c r="B2" s="2065" t="s">
        <v>1290</v>
      </c>
      <c r="C2" s="2065"/>
      <c r="D2" s="2065"/>
      <c r="E2" s="2065"/>
      <c r="F2" s="2065"/>
      <c r="G2" s="2065"/>
      <c r="H2" s="2065"/>
    </row>
    <row r="3" spans="2:8" ht="15" customHeight="1" thickBot="1">
      <c r="B3" s="2066" t="s">
        <v>550</v>
      </c>
      <c r="C3" s="2066"/>
      <c r="D3" s="2066"/>
      <c r="E3" s="2066"/>
      <c r="F3" s="2066"/>
      <c r="G3" s="2066"/>
      <c r="H3" s="2066"/>
    </row>
    <row r="4" spans="2:8" ht="15" customHeight="1" thickTop="1">
      <c r="B4" s="1432"/>
      <c r="C4" s="1433"/>
      <c r="D4" s="2067" t="s">
        <v>573</v>
      </c>
      <c r="E4" s="2067"/>
      <c r="F4" s="2067"/>
      <c r="G4" s="2068" t="s">
        <v>66</v>
      </c>
      <c r="H4" s="2069"/>
    </row>
    <row r="5" spans="2:8" ht="15" customHeight="1">
      <c r="B5" s="1434"/>
      <c r="C5" s="1435"/>
      <c r="D5" s="1436" t="s">
        <v>63</v>
      </c>
      <c r="E5" s="1436" t="s">
        <v>1183</v>
      </c>
      <c r="F5" s="1436" t="s">
        <v>489</v>
      </c>
      <c r="G5" s="1437" t="s">
        <v>1183</v>
      </c>
      <c r="H5" s="1438" t="s">
        <v>65</v>
      </c>
    </row>
    <row r="6" spans="2:8" ht="15" customHeight="1">
      <c r="B6" s="1439"/>
      <c r="C6" s="1440" t="s">
        <v>1215</v>
      </c>
      <c r="D6" s="1440">
        <v>9086.473345999999</v>
      </c>
      <c r="E6" s="1441">
        <v>9867.593146</v>
      </c>
      <c r="F6" s="1441">
        <v>9590.811905999999</v>
      </c>
      <c r="G6" s="1442">
        <v>8.596512312930088</v>
      </c>
      <c r="H6" s="1443">
        <v>-2.804951885477749</v>
      </c>
    </row>
    <row r="7" spans="2:8" ht="15" customHeight="1">
      <c r="B7" s="1444">
        <v>1</v>
      </c>
      <c r="C7" s="1445" t="s">
        <v>1291</v>
      </c>
      <c r="D7" s="1445">
        <v>52.954541000000006</v>
      </c>
      <c r="E7" s="1446">
        <v>63.72548300000001</v>
      </c>
      <c r="F7" s="1446">
        <v>55.119336</v>
      </c>
      <c r="G7" s="1447">
        <v>20.339978020015323</v>
      </c>
      <c r="H7" s="1448">
        <v>-13.505032201952886</v>
      </c>
    </row>
    <row r="8" spans="2:8" ht="15" customHeight="1">
      <c r="B8" s="1444">
        <v>2</v>
      </c>
      <c r="C8" s="1445" t="s">
        <v>1232</v>
      </c>
      <c r="D8" s="1445">
        <v>7.477167</v>
      </c>
      <c r="E8" s="1446">
        <v>21.098804</v>
      </c>
      <c r="F8" s="1446">
        <v>19.110587000000002</v>
      </c>
      <c r="G8" s="1447">
        <v>182.17644463471265</v>
      </c>
      <c r="H8" s="1448">
        <v>-9.423363523354212</v>
      </c>
    </row>
    <row r="9" spans="2:8" ht="15" customHeight="1">
      <c r="B9" s="1444">
        <v>3</v>
      </c>
      <c r="C9" s="1445" t="s">
        <v>1276</v>
      </c>
      <c r="D9" s="1445">
        <v>123.333544</v>
      </c>
      <c r="E9" s="1446">
        <v>148.908699</v>
      </c>
      <c r="F9" s="1446">
        <v>141.32453</v>
      </c>
      <c r="G9" s="1447">
        <v>20.7365767418473</v>
      </c>
      <c r="H9" s="1448">
        <v>-5.093167189648213</v>
      </c>
    </row>
    <row r="10" spans="2:8" ht="15" customHeight="1">
      <c r="B10" s="1444">
        <v>4</v>
      </c>
      <c r="C10" s="1445" t="s">
        <v>1292</v>
      </c>
      <c r="D10" s="1445">
        <v>0.031128</v>
      </c>
      <c r="E10" s="1446">
        <v>0</v>
      </c>
      <c r="F10" s="1446">
        <v>0</v>
      </c>
      <c r="G10" s="1447" t="s">
        <v>495</v>
      </c>
      <c r="H10" s="1449" t="s">
        <v>495</v>
      </c>
    </row>
    <row r="11" spans="2:8" ht="15" customHeight="1">
      <c r="B11" s="1444">
        <v>5</v>
      </c>
      <c r="C11" s="1445" t="s">
        <v>1247</v>
      </c>
      <c r="D11" s="1445">
        <v>999.821129</v>
      </c>
      <c r="E11" s="1446">
        <v>1286.1080829999999</v>
      </c>
      <c r="F11" s="1446">
        <v>1398.06776</v>
      </c>
      <c r="G11" s="1447">
        <v>28.633817159509135</v>
      </c>
      <c r="H11" s="1448">
        <v>8.705308556870335</v>
      </c>
    </row>
    <row r="12" spans="2:8" ht="15" customHeight="1">
      <c r="B12" s="1444">
        <v>6</v>
      </c>
      <c r="C12" s="1445" t="s">
        <v>1250</v>
      </c>
      <c r="D12" s="1445">
        <v>2233.01844</v>
      </c>
      <c r="E12" s="1446">
        <v>1158.119688</v>
      </c>
      <c r="F12" s="1446">
        <v>887.480536</v>
      </c>
      <c r="G12" s="1447">
        <v>-48.13658198003954</v>
      </c>
      <c r="H12" s="1448">
        <v>-23.36884130407772</v>
      </c>
    </row>
    <row r="13" spans="2:8" ht="15" customHeight="1">
      <c r="B13" s="1444">
        <v>7</v>
      </c>
      <c r="C13" s="1445" t="s">
        <v>1278</v>
      </c>
      <c r="D13" s="1445">
        <v>1676.936319</v>
      </c>
      <c r="E13" s="1446">
        <v>2238.797967</v>
      </c>
      <c r="F13" s="1446">
        <v>2351.154343</v>
      </c>
      <c r="G13" s="1447">
        <v>33.505246540014866</v>
      </c>
      <c r="H13" s="1448">
        <v>5.0186027348666045</v>
      </c>
    </row>
    <row r="14" spans="2:8" ht="15" customHeight="1">
      <c r="B14" s="1444">
        <v>8</v>
      </c>
      <c r="C14" s="1445" t="s">
        <v>1279</v>
      </c>
      <c r="D14" s="1445">
        <v>109.76194999999998</v>
      </c>
      <c r="E14" s="1446">
        <v>140.45461699999998</v>
      </c>
      <c r="F14" s="1446">
        <v>150.258576</v>
      </c>
      <c r="G14" s="1447">
        <v>27.962938887291998</v>
      </c>
      <c r="H14" s="1448">
        <v>6.980161428228456</v>
      </c>
    </row>
    <row r="15" spans="2:8" ht="15" customHeight="1">
      <c r="B15" s="1444">
        <v>9</v>
      </c>
      <c r="C15" s="1445" t="s">
        <v>1293</v>
      </c>
      <c r="D15" s="1445">
        <v>43.249358</v>
      </c>
      <c r="E15" s="1446">
        <v>58.12325400000001</v>
      </c>
      <c r="F15" s="1446">
        <v>59.119026999999996</v>
      </c>
      <c r="G15" s="1447">
        <v>34.39102148059635</v>
      </c>
      <c r="H15" s="1448">
        <v>1.713209312059476</v>
      </c>
    </row>
    <row r="16" spans="2:8" ht="15" customHeight="1">
      <c r="B16" s="1444">
        <v>10</v>
      </c>
      <c r="C16" s="1445" t="s">
        <v>1282</v>
      </c>
      <c r="D16" s="1445">
        <v>327.34582</v>
      </c>
      <c r="E16" s="1446">
        <v>505.96827399999995</v>
      </c>
      <c r="F16" s="1446">
        <v>378.49975700000005</v>
      </c>
      <c r="G16" s="1447">
        <v>54.56689625668656</v>
      </c>
      <c r="H16" s="1448">
        <v>-25.192986112010644</v>
      </c>
    </row>
    <row r="17" spans="2:8" ht="15" customHeight="1">
      <c r="B17" s="1444">
        <v>11</v>
      </c>
      <c r="C17" s="1445" t="s">
        <v>1283</v>
      </c>
      <c r="D17" s="1445">
        <v>147.96164199999998</v>
      </c>
      <c r="E17" s="1446">
        <v>130.291405</v>
      </c>
      <c r="F17" s="1446">
        <v>146.023493</v>
      </c>
      <c r="G17" s="1447">
        <v>-11.942444515450816</v>
      </c>
      <c r="H17" s="1448">
        <v>12.074540143304162</v>
      </c>
    </row>
    <row r="18" spans="2:8" ht="15" customHeight="1">
      <c r="B18" s="1444">
        <v>12</v>
      </c>
      <c r="C18" s="1445" t="s">
        <v>1294</v>
      </c>
      <c r="D18" s="1445">
        <v>3364.582308</v>
      </c>
      <c r="E18" s="1446">
        <v>4115.996872</v>
      </c>
      <c r="F18" s="1446">
        <v>4004.653961</v>
      </c>
      <c r="G18" s="1447">
        <v>22.333071246714752</v>
      </c>
      <c r="H18" s="1448">
        <v>-2.705126229746071</v>
      </c>
    </row>
    <row r="19" spans="2:8" ht="15" customHeight="1">
      <c r="B19" s="1439"/>
      <c r="C19" s="1440" t="s">
        <v>1266</v>
      </c>
      <c r="D19" s="1440">
        <v>5549.138732000001</v>
      </c>
      <c r="E19" s="1450">
        <v>6408.230892000003</v>
      </c>
      <c r="F19" s="1450">
        <v>7084.997168000002</v>
      </c>
      <c r="G19" s="1451">
        <v>15.481540496472164</v>
      </c>
      <c r="H19" s="1443">
        <v>10.560890944876377</v>
      </c>
    </row>
    <row r="20" spans="2:8" ht="15" customHeight="1" thickBot="1">
      <c r="B20" s="1452"/>
      <c r="C20" s="1453" t="s">
        <v>1295</v>
      </c>
      <c r="D20" s="1453">
        <v>14635.6912078</v>
      </c>
      <c r="E20" s="1454">
        <v>16275.74824038</v>
      </c>
      <c r="F20" s="1454">
        <v>16675.809074</v>
      </c>
      <c r="G20" s="1455">
        <v>11.206992582602965</v>
      </c>
      <c r="H20" s="1456">
        <v>2.4575409212223747</v>
      </c>
    </row>
    <row r="21" ht="13.5" thickTop="1">
      <c r="B21" s="11" t="s">
        <v>1269</v>
      </c>
    </row>
    <row r="23" ht="12.75">
      <c r="E23" s="387"/>
    </row>
  </sheetData>
  <sheetProtection/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58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9.140625" style="11" customWidth="1"/>
    <col min="2" max="2" width="6.140625" style="11" customWidth="1"/>
    <col min="3" max="3" width="29.421875" style="11" bestFit="1" customWidth="1"/>
    <col min="4" max="6" width="11.7109375" style="11" customWidth="1"/>
    <col min="7" max="7" width="9.00390625" style="11" customWidth="1"/>
    <col min="8" max="8" width="8.421875" style="11" customWidth="1"/>
    <col min="9" max="16384" width="9.140625" style="11" customWidth="1"/>
  </cols>
  <sheetData>
    <row r="1" spans="2:8" ht="12.75">
      <c r="B1" s="1826" t="s">
        <v>1296</v>
      </c>
      <c r="C1" s="1826"/>
      <c r="D1" s="1826"/>
      <c r="E1" s="1826"/>
      <c r="F1" s="1826"/>
      <c r="G1" s="1826"/>
      <c r="H1" s="1826"/>
    </row>
    <row r="2" spans="2:8" ht="15" customHeight="1">
      <c r="B2" s="2070" t="s">
        <v>1297</v>
      </c>
      <c r="C2" s="2070"/>
      <c r="D2" s="2070"/>
      <c r="E2" s="2070"/>
      <c r="F2" s="2070"/>
      <c r="G2" s="2070"/>
      <c r="H2" s="2070"/>
    </row>
    <row r="3" spans="2:8" ht="15" customHeight="1" thickBot="1">
      <c r="B3" s="2071" t="s">
        <v>550</v>
      </c>
      <c r="C3" s="2071"/>
      <c r="D3" s="2071"/>
      <c r="E3" s="2071"/>
      <c r="F3" s="2071"/>
      <c r="G3" s="2071"/>
      <c r="H3" s="2071"/>
    </row>
    <row r="4" spans="2:8" ht="15" customHeight="1" thickTop="1">
      <c r="B4" s="1457"/>
      <c r="C4" s="1458"/>
      <c r="D4" s="2072" t="s">
        <v>573</v>
      </c>
      <c r="E4" s="2072"/>
      <c r="F4" s="2072"/>
      <c r="G4" s="2073" t="s">
        <v>66</v>
      </c>
      <c r="H4" s="2074"/>
    </row>
    <row r="5" spans="2:8" ht="15" customHeight="1">
      <c r="B5" s="1459"/>
      <c r="C5" s="1460"/>
      <c r="D5" s="1461" t="s">
        <v>63</v>
      </c>
      <c r="E5" s="1461" t="s">
        <v>1213</v>
      </c>
      <c r="F5" s="1461" t="s">
        <v>1214</v>
      </c>
      <c r="G5" s="1462" t="s">
        <v>64</v>
      </c>
      <c r="H5" s="1463" t="s">
        <v>65</v>
      </c>
    </row>
    <row r="6" spans="2:8" ht="15" customHeight="1">
      <c r="B6" s="1464"/>
      <c r="C6" s="1465" t="s">
        <v>1215</v>
      </c>
      <c r="D6" s="1466">
        <v>168781.241051</v>
      </c>
      <c r="E6" s="1466">
        <v>204254.43994</v>
      </c>
      <c r="F6" s="1466">
        <v>217753.98067699993</v>
      </c>
      <c r="G6" s="1467">
        <v>21.01726392584186</v>
      </c>
      <c r="H6" s="1468">
        <v>6.609178601437222</v>
      </c>
    </row>
    <row r="7" spans="2:8" ht="15" customHeight="1">
      <c r="B7" s="1469">
        <v>1</v>
      </c>
      <c r="C7" s="1470" t="s">
        <v>1298</v>
      </c>
      <c r="D7" s="1471">
        <v>4417.342543999999</v>
      </c>
      <c r="E7" s="1471">
        <v>4752.055678</v>
      </c>
      <c r="F7" s="1471">
        <v>5346.975801</v>
      </c>
      <c r="G7" s="1472">
        <v>7.577251043268902</v>
      </c>
      <c r="H7" s="1473">
        <v>12.519216173207482</v>
      </c>
    </row>
    <row r="8" spans="2:8" ht="15" customHeight="1">
      <c r="B8" s="1469">
        <v>2</v>
      </c>
      <c r="C8" s="1470" t="s">
        <v>1299</v>
      </c>
      <c r="D8" s="1471">
        <v>886.6133480000001</v>
      </c>
      <c r="E8" s="1471">
        <v>1038.0873740000002</v>
      </c>
      <c r="F8" s="1471">
        <v>1698.4052490000001</v>
      </c>
      <c r="G8" s="1472">
        <v>17.08456412727051</v>
      </c>
      <c r="H8" s="1473">
        <v>63.60908450852614</v>
      </c>
    </row>
    <row r="9" spans="2:8" ht="15" customHeight="1">
      <c r="B9" s="1469">
        <v>3</v>
      </c>
      <c r="C9" s="1470" t="s">
        <v>1300</v>
      </c>
      <c r="D9" s="1471">
        <v>2040.049656</v>
      </c>
      <c r="E9" s="1471">
        <v>2472.9717399999995</v>
      </c>
      <c r="F9" s="1471">
        <v>2955.727533</v>
      </c>
      <c r="G9" s="1472">
        <v>21.221154236453515</v>
      </c>
      <c r="H9" s="1473">
        <v>19.521282236731125</v>
      </c>
    </row>
    <row r="10" spans="2:8" ht="15" customHeight="1">
      <c r="B10" s="1469">
        <v>4</v>
      </c>
      <c r="C10" s="1470" t="s">
        <v>1301</v>
      </c>
      <c r="D10" s="1471">
        <v>207.865076</v>
      </c>
      <c r="E10" s="1471">
        <v>189.832852</v>
      </c>
      <c r="F10" s="1471">
        <v>249.13955899999996</v>
      </c>
      <c r="G10" s="1472">
        <v>-8.674965678217148</v>
      </c>
      <c r="H10" s="1473">
        <v>31.24154032095558</v>
      </c>
    </row>
    <row r="11" spans="2:8" ht="15" customHeight="1">
      <c r="B11" s="1469">
        <v>5</v>
      </c>
      <c r="C11" s="1470" t="s">
        <v>1302</v>
      </c>
      <c r="D11" s="1471">
        <v>627.483531</v>
      </c>
      <c r="E11" s="1471">
        <v>608.4998790000001</v>
      </c>
      <c r="F11" s="1471">
        <v>936.5174330000001</v>
      </c>
      <c r="G11" s="1472">
        <v>-3.025362589157723</v>
      </c>
      <c r="H11" s="1473">
        <v>53.90593578080234</v>
      </c>
    </row>
    <row r="12" spans="2:8" ht="15" customHeight="1">
      <c r="B12" s="1469">
        <v>6</v>
      </c>
      <c r="C12" s="1470" t="s">
        <v>1303</v>
      </c>
      <c r="D12" s="1471">
        <v>5187.321627000001</v>
      </c>
      <c r="E12" s="1471">
        <v>4133.9326120000005</v>
      </c>
      <c r="F12" s="1471">
        <v>4870.422182</v>
      </c>
      <c r="G12" s="1472">
        <v>-20.306992524178796</v>
      </c>
      <c r="H12" s="1473">
        <v>17.815713005628453</v>
      </c>
    </row>
    <row r="13" spans="2:8" ht="15" customHeight="1">
      <c r="B13" s="1469">
        <v>7</v>
      </c>
      <c r="C13" s="1470" t="s">
        <v>1304</v>
      </c>
      <c r="D13" s="1471">
        <v>4962.373188</v>
      </c>
      <c r="E13" s="1471">
        <v>5374.763053000001</v>
      </c>
      <c r="F13" s="1471">
        <v>3411.833233</v>
      </c>
      <c r="G13" s="1472">
        <v>8.310335586957478</v>
      </c>
      <c r="H13" s="1473">
        <v>-36.521234529666636</v>
      </c>
    </row>
    <row r="14" spans="2:8" ht="15" customHeight="1">
      <c r="B14" s="1469">
        <v>8</v>
      </c>
      <c r="C14" s="1470" t="s">
        <v>1223</v>
      </c>
      <c r="D14" s="1471">
        <v>1442.612578</v>
      </c>
      <c r="E14" s="1471">
        <v>1686.164266</v>
      </c>
      <c r="F14" s="1471">
        <v>1752.813804</v>
      </c>
      <c r="G14" s="1472">
        <v>16.882681581610328</v>
      </c>
      <c r="H14" s="1473">
        <v>3.9527310205730544</v>
      </c>
    </row>
    <row r="15" spans="2:8" ht="15" customHeight="1">
      <c r="B15" s="1469">
        <v>9</v>
      </c>
      <c r="C15" s="1470" t="s">
        <v>1305</v>
      </c>
      <c r="D15" s="1471">
        <v>4118.069536</v>
      </c>
      <c r="E15" s="1471">
        <v>5038.246168999999</v>
      </c>
      <c r="F15" s="1471">
        <v>3375.188007</v>
      </c>
      <c r="G15" s="1472">
        <v>22.344854183637537</v>
      </c>
      <c r="H15" s="1473">
        <v>-33.00867218899877</v>
      </c>
    </row>
    <row r="16" spans="2:8" ht="15" customHeight="1">
      <c r="B16" s="1469">
        <v>10</v>
      </c>
      <c r="C16" s="1470" t="s">
        <v>1306</v>
      </c>
      <c r="D16" s="1471">
        <v>1127.4127970000002</v>
      </c>
      <c r="E16" s="1471">
        <v>4013.098123</v>
      </c>
      <c r="F16" s="1471">
        <v>3939.401012</v>
      </c>
      <c r="G16" s="1472">
        <v>255.9564104362388</v>
      </c>
      <c r="H16" s="1473">
        <v>-1.8364143796441255</v>
      </c>
    </row>
    <row r="17" spans="2:8" ht="15" customHeight="1">
      <c r="B17" s="1469">
        <v>11</v>
      </c>
      <c r="C17" s="1470" t="s">
        <v>1307</v>
      </c>
      <c r="D17" s="1471">
        <v>92.60890699999999</v>
      </c>
      <c r="E17" s="1471">
        <v>125.20922</v>
      </c>
      <c r="F17" s="1471">
        <v>136.98387200000002</v>
      </c>
      <c r="G17" s="1472">
        <v>35.20213557860046</v>
      </c>
      <c r="H17" s="1473">
        <v>9.403981591770957</v>
      </c>
    </row>
    <row r="18" spans="2:8" ht="15" customHeight="1">
      <c r="B18" s="1469">
        <v>12</v>
      </c>
      <c r="C18" s="1470" t="s">
        <v>1308</v>
      </c>
      <c r="D18" s="1471">
        <v>643.903996</v>
      </c>
      <c r="E18" s="1471">
        <v>774.402207</v>
      </c>
      <c r="F18" s="1471">
        <v>1140.9940390000002</v>
      </c>
      <c r="G18" s="1472">
        <v>20.2667186118845</v>
      </c>
      <c r="H18" s="1473">
        <v>47.33868636818079</v>
      </c>
    </row>
    <row r="19" spans="2:8" ht="15" customHeight="1">
      <c r="B19" s="1469">
        <v>13</v>
      </c>
      <c r="C19" s="1470" t="s">
        <v>1309</v>
      </c>
      <c r="D19" s="1471">
        <v>575.5348010000001</v>
      </c>
      <c r="E19" s="1471">
        <v>607.3448299999999</v>
      </c>
      <c r="F19" s="1471">
        <v>580.1348240000001</v>
      </c>
      <c r="G19" s="1472">
        <v>5.527038320659216</v>
      </c>
      <c r="H19" s="1473">
        <v>-4.480157672536663</v>
      </c>
    </row>
    <row r="20" spans="2:8" ht="15" customHeight="1">
      <c r="B20" s="1469">
        <v>14</v>
      </c>
      <c r="C20" s="1470" t="s">
        <v>1310</v>
      </c>
      <c r="D20" s="1471">
        <v>1764.0595199999998</v>
      </c>
      <c r="E20" s="1471">
        <v>1734.6353230000002</v>
      </c>
      <c r="F20" s="1471">
        <v>2339.14044</v>
      </c>
      <c r="G20" s="1472">
        <v>-1.6679820984724927</v>
      </c>
      <c r="H20" s="1473">
        <v>34.8491183699941</v>
      </c>
    </row>
    <row r="21" spans="2:8" ht="15" customHeight="1">
      <c r="B21" s="1469">
        <v>15</v>
      </c>
      <c r="C21" s="1470" t="s">
        <v>1311</v>
      </c>
      <c r="D21" s="1471">
        <v>3714.372348</v>
      </c>
      <c r="E21" s="1471">
        <v>3576.245117</v>
      </c>
      <c r="F21" s="1471">
        <v>5219.754822000001</v>
      </c>
      <c r="G21" s="1472">
        <v>-3.7187233281653675</v>
      </c>
      <c r="H21" s="1473">
        <v>45.956293576953954</v>
      </c>
    </row>
    <row r="22" spans="2:8" ht="15" customHeight="1">
      <c r="B22" s="1469">
        <v>16</v>
      </c>
      <c r="C22" s="1470" t="s">
        <v>1312</v>
      </c>
      <c r="D22" s="1471">
        <v>744.93751</v>
      </c>
      <c r="E22" s="1471">
        <v>1010.078973</v>
      </c>
      <c r="F22" s="1471">
        <v>1136.859419</v>
      </c>
      <c r="G22" s="1472">
        <v>35.59244358630832</v>
      </c>
      <c r="H22" s="1473">
        <v>12.551537987515331</v>
      </c>
    </row>
    <row r="23" spans="2:8" ht="15" customHeight="1">
      <c r="B23" s="1469">
        <v>17</v>
      </c>
      <c r="C23" s="1470" t="s">
        <v>1226</v>
      </c>
      <c r="D23" s="1471">
        <v>695.8664739999999</v>
      </c>
      <c r="E23" s="1471">
        <v>1262.3882469999999</v>
      </c>
      <c r="F23" s="1471">
        <v>1740.3704389999998</v>
      </c>
      <c r="G23" s="1472">
        <v>81.41242525214687</v>
      </c>
      <c r="H23" s="1473">
        <v>37.863327160713</v>
      </c>
    </row>
    <row r="24" spans="2:8" ht="15" customHeight="1">
      <c r="B24" s="1469">
        <v>18</v>
      </c>
      <c r="C24" s="1470" t="s">
        <v>1313</v>
      </c>
      <c r="D24" s="1471">
        <v>1296.0467970000002</v>
      </c>
      <c r="E24" s="1471">
        <v>1510.4740100000001</v>
      </c>
      <c r="F24" s="1471">
        <v>1626.3005160000002</v>
      </c>
      <c r="G24" s="1472">
        <v>16.54471223541782</v>
      </c>
      <c r="H24" s="1473">
        <v>7.668222374776249</v>
      </c>
    </row>
    <row r="25" spans="2:8" ht="15" customHeight="1">
      <c r="B25" s="1469">
        <v>19</v>
      </c>
      <c r="C25" s="1470" t="s">
        <v>1314</v>
      </c>
      <c r="D25" s="1471">
        <v>3022.574112</v>
      </c>
      <c r="E25" s="1471">
        <v>5609.524299999999</v>
      </c>
      <c r="F25" s="1471">
        <v>7196.816233</v>
      </c>
      <c r="G25" s="1472">
        <v>85.58765119205785</v>
      </c>
      <c r="H25" s="1473">
        <v>28.296373241488595</v>
      </c>
    </row>
    <row r="26" spans="2:8" ht="15" customHeight="1">
      <c r="B26" s="1469">
        <v>20</v>
      </c>
      <c r="C26" s="1470" t="s">
        <v>1315</v>
      </c>
      <c r="D26" s="1471">
        <v>321.88341</v>
      </c>
      <c r="E26" s="1471">
        <v>422.642542</v>
      </c>
      <c r="F26" s="1471">
        <v>459.769882</v>
      </c>
      <c r="G26" s="1472">
        <v>31.302990110611773</v>
      </c>
      <c r="H26" s="1473">
        <v>8.784572377477318</v>
      </c>
    </row>
    <row r="27" spans="2:8" ht="15" customHeight="1">
      <c r="B27" s="1469">
        <v>21</v>
      </c>
      <c r="C27" s="1470" t="s">
        <v>1316</v>
      </c>
      <c r="D27" s="1471">
        <v>532.034993</v>
      </c>
      <c r="E27" s="1471">
        <v>723.591649</v>
      </c>
      <c r="F27" s="1471">
        <v>752.719193</v>
      </c>
      <c r="G27" s="1472">
        <v>36.004521980756266</v>
      </c>
      <c r="H27" s="1473">
        <v>4.025411852148125</v>
      </c>
    </row>
    <row r="28" spans="2:8" ht="15" customHeight="1">
      <c r="B28" s="1469">
        <v>22</v>
      </c>
      <c r="C28" s="1470" t="s">
        <v>1238</v>
      </c>
      <c r="D28" s="1471">
        <v>634.39673</v>
      </c>
      <c r="E28" s="1471">
        <v>771.945647</v>
      </c>
      <c r="F28" s="1471">
        <v>1019.474609</v>
      </c>
      <c r="G28" s="1472">
        <v>21.68184520749341</v>
      </c>
      <c r="H28" s="1473">
        <v>32.065594638944816</v>
      </c>
    </row>
    <row r="29" spans="2:8" ht="15" customHeight="1">
      <c r="B29" s="1469">
        <v>23</v>
      </c>
      <c r="C29" s="1470" t="s">
        <v>1317</v>
      </c>
      <c r="D29" s="1471">
        <v>12885.630609</v>
      </c>
      <c r="E29" s="1471">
        <v>12057.894401000001</v>
      </c>
      <c r="F29" s="1471">
        <v>17366.636706999998</v>
      </c>
      <c r="G29" s="1472">
        <v>-6.42371516859923</v>
      </c>
      <c r="H29" s="1473">
        <v>44.02710895825831</v>
      </c>
    </row>
    <row r="30" spans="2:8" ht="15" customHeight="1">
      <c r="B30" s="1469">
        <v>24</v>
      </c>
      <c r="C30" s="1470" t="s">
        <v>1318</v>
      </c>
      <c r="D30" s="1471">
        <v>2407.268291</v>
      </c>
      <c r="E30" s="1471">
        <v>3818.588542</v>
      </c>
      <c r="F30" s="1471">
        <v>2427.20183</v>
      </c>
      <c r="G30" s="1472">
        <v>58.62745985881472</v>
      </c>
      <c r="H30" s="1473">
        <v>-36.437199156085455</v>
      </c>
    </row>
    <row r="31" spans="2:8" ht="15" customHeight="1">
      <c r="B31" s="1469">
        <v>25</v>
      </c>
      <c r="C31" s="1470" t="s">
        <v>1319</v>
      </c>
      <c r="D31" s="1471">
        <v>7786.577813000001</v>
      </c>
      <c r="E31" s="1471">
        <v>8460.469723999999</v>
      </c>
      <c r="F31" s="1471">
        <v>10167.748548000001</v>
      </c>
      <c r="G31" s="1472">
        <v>8.654532545413062</v>
      </c>
      <c r="H31" s="1473">
        <v>20.179480332598175</v>
      </c>
    </row>
    <row r="32" spans="2:8" ht="15" customHeight="1">
      <c r="B32" s="1469">
        <v>26</v>
      </c>
      <c r="C32" s="1470" t="s">
        <v>1320</v>
      </c>
      <c r="D32" s="1471">
        <v>67.215382</v>
      </c>
      <c r="E32" s="1471">
        <v>54.32868</v>
      </c>
      <c r="F32" s="1471">
        <v>26.207602</v>
      </c>
      <c r="G32" s="1472">
        <v>-19.172251375436673</v>
      </c>
      <c r="H32" s="1473">
        <v>-51.761018305616844</v>
      </c>
    </row>
    <row r="33" spans="2:8" ht="15" customHeight="1">
      <c r="B33" s="1469">
        <v>27</v>
      </c>
      <c r="C33" s="1470" t="s">
        <v>1321</v>
      </c>
      <c r="D33" s="1471">
        <v>6376.587267</v>
      </c>
      <c r="E33" s="1471">
        <v>8576.15673</v>
      </c>
      <c r="F33" s="1471">
        <v>10192.301236000001</v>
      </c>
      <c r="G33" s="1472">
        <v>34.494461863372806</v>
      </c>
      <c r="H33" s="1473">
        <v>18.844624193336074</v>
      </c>
    </row>
    <row r="34" spans="2:8" ht="15" customHeight="1">
      <c r="B34" s="1469">
        <v>28</v>
      </c>
      <c r="C34" s="1470" t="s">
        <v>1322</v>
      </c>
      <c r="D34" s="1471">
        <v>129.575545</v>
      </c>
      <c r="E34" s="1471">
        <v>132.394204</v>
      </c>
      <c r="F34" s="1471">
        <v>262.310166</v>
      </c>
      <c r="G34" s="1472">
        <v>2.1753016744016094</v>
      </c>
      <c r="H34" s="1473">
        <v>98.1281340684672</v>
      </c>
    </row>
    <row r="35" spans="2:8" ht="15" customHeight="1">
      <c r="B35" s="1469">
        <v>29</v>
      </c>
      <c r="C35" s="1470" t="s">
        <v>1245</v>
      </c>
      <c r="D35" s="1471">
        <v>1916.020043</v>
      </c>
      <c r="E35" s="1471">
        <v>2427.7255680000003</v>
      </c>
      <c r="F35" s="1471">
        <v>3026.4754649999995</v>
      </c>
      <c r="G35" s="1472">
        <v>26.706689570887775</v>
      </c>
      <c r="H35" s="1473">
        <v>24.662997535312826</v>
      </c>
    </row>
    <row r="36" spans="2:8" ht="15" customHeight="1">
      <c r="B36" s="1469">
        <v>30</v>
      </c>
      <c r="C36" s="1470" t="s">
        <v>1323</v>
      </c>
      <c r="D36" s="1471">
        <v>59475.556713000005</v>
      </c>
      <c r="E36" s="1471">
        <v>73333.683251</v>
      </c>
      <c r="F36" s="1471">
        <v>65343.247853</v>
      </c>
      <c r="G36" s="1472">
        <v>23.300541102746706</v>
      </c>
      <c r="H36" s="1473">
        <v>-10.895996278614632</v>
      </c>
    </row>
    <row r="37" spans="2:8" ht="15" customHeight="1">
      <c r="B37" s="1469">
        <v>31</v>
      </c>
      <c r="C37" s="1470" t="s">
        <v>1324</v>
      </c>
      <c r="D37" s="1471">
        <v>491.033584</v>
      </c>
      <c r="E37" s="1471">
        <v>488.780403</v>
      </c>
      <c r="F37" s="1471">
        <v>879.927023</v>
      </c>
      <c r="G37" s="1472">
        <v>-0.4588649480236029</v>
      </c>
      <c r="H37" s="1473">
        <v>80.02502097040909</v>
      </c>
    </row>
    <row r="38" spans="2:8" ht="15" customHeight="1">
      <c r="B38" s="1469">
        <v>32</v>
      </c>
      <c r="C38" s="1470" t="s">
        <v>1248</v>
      </c>
      <c r="D38" s="1471">
        <v>970.970081</v>
      </c>
      <c r="E38" s="1471">
        <v>1121.726106</v>
      </c>
      <c r="F38" s="1471">
        <v>1085.595026</v>
      </c>
      <c r="G38" s="1472">
        <v>15.526330620273782</v>
      </c>
      <c r="H38" s="1473">
        <v>-3.221025151036301</v>
      </c>
    </row>
    <row r="39" spans="2:8" ht="15" customHeight="1">
      <c r="B39" s="1469">
        <v>33</v>
      </c>
      <c r="C39" s="1470" t="s">
        <v>1325</v>
      </c>
      <c r="D39" s="1471">
        <v>687.769458</v>
      </c>
      <c r="E39" s="1471">
        <v>548.402727</v>
      </c>
      <c r="F39" s="1471">
        <v>569.240024</v>
      </c>
      <c r="G39" s="1472">
        <v>-20.263582422701873</v>
      </c>
      <c r="H39" s="1473">
        <v>3.799634096276108</v>
      </c>
    </row>
    <row r="40" spans="2:8" ht="15" customHeight="1">
      <c r="B40" s="1469">
        <v>34</v>
      </c>
      <c r="C40" s="1470" t="s">
        <v>1326</v>
      </c>
      <c r="D40" s="1471">
        <v>181.864079</v>
      </c>
      <c r="E40" s="1471">
        <v>143.105303</v>
      </c>
      <c r="F40" s="1471">
        <v>83.77220399999999</v>
      </c>
      <c r="G40" s="1472">
        <v>-21.311946929332876</v>
      </c>
      <c r="H40" s="1473">
        <v>-41.461146272126626</v>
      </c>
    </row>
    <row r="41" spans="2:8" ht="15" customHeight="1">
      <c r="B41" s="1469">
        <v>35</v>
      </c>
      <c r="C41" s="1470" t="s">
        <v>1278</v>
      </c>
      <c r="D41" s="1471">
        <v>1793.966751</v>
      </c>
      <c r="E41" s="1471">
        <v>2116.416505</v>
      </c>
      <c r="F41" s="1471">
        <v>2601.466064</v>
      </c>
      <c r="G41" s="1472">
        <v>17.974120970762655</v>
      </c>
      <c r="H41" s="1473">
        <v>22.918435849185556</v>
      </c>
    </row>
    <row r="42" spans="2:8" ht="15" customHeight="1">
      <c r="B42" s="1469">
        <v>36</v>
      </c>
      <c r="C42" s="1470" t="s">
        <v>1327</v>
      </c>
      <c r="D42" s="1471">
        <v>5072.605016</v>
      </c>
      <c r="E42" s="1471">
        <v>6328.506428</v>
      </c>
      <c r="F42" s="1471">
        <v>8511.414363</v>
      </c>
      <c r="G42" s="1472">
        <v>24.75850983939489</v>
      </c>
      <c r="H42" s="1473">
        <v>34.49325618667129</v>
      </c>
    </row>
    <row r="43" spans="2:8" ht="15" customHeight="1">
      <c r="B43" s="1469">
        <v>37</v>
      </c>
      <c r="C43" s="1470" t="s">
        <v>1328</v>
      </c>
      <c r="D43" s="1471">
        <v>356.76936599999993</v>
      </c>
      <c r="E43" s="1471">
        <v>430.28465199999994</v>
      </c>
      <c r="F43" s="1471">
        <v>508.738746</v>
      </c>
      <c r="G43" s="1472">
        <v>20.605829145095385</v>
      </c>
      <c r="H43" s="1473">
        <v>18.233068187614563</v>
      </c>
    </row>
    <row r="44" spans="2:8" ht="15" customHeight="1">
      <c r="B44" s="1469">
        <v>38</v>
      </c>
      <c r="C44" s="1470" t="s">
        <v>1329</v>
      </c>
      <c r="D44" s="1471">
        <v>1350.968421</v>
      </c>
      <c r="E44" s="1471">
        <v>1433.2566399999998</v>
      </c>
      <c r="F44" s="1471">
        <v>1950.1086890000001</v>
      </c>
      <c r="G44" s="1472">
        <v>6.091054218653696</v>
      </c>
      <c r="H44" s="1473">
        <v>36.06137481421334</v>
      </c>
    </row>
    <row r="45" spans="2:8" ht="15" customHeight="1">
      <c r="B45" s="1469">
        <v>39</v>
      </c>
      <c r="C45" s="1470" t="s">
        <v>1330</v>
      </c>
      <c r="D45" s="1471">
        <v>258.88641</v>
      </c>
      <c r="E45" s="1471">
        <v>290.44927700000005</v>
      </c>
      <c r="F45" s="1471">
        <v>465.57649499999997</v>
      </c>
      <c r="G45" s="1472">
        <v>12.191782102428633</v>
      </c>
      <c r="H45" s="1473">
        <v>60.29528453603274</v>
      </c>
    </row>
    <row r="46" spans="2:8" ht="15" customHeight="1">
      <c r="B46" s="1469">
        <v>40</v>
      </c>
      <c r="C46" s="1470" t="s">
        <v>1331</v>
      </c>
      <c r="D46" s="1471">
        <v>9.977574</v>
      </c>
      <c r="E46" s="1471">
        <v>20.245492000000002</v>
      </c>
      <c r="F46" s="1471">
        <v>11.361770000000002</v>
      </c>
      <c r="G46" s="1472">
        <v>102.90996588950381</v>
      </c>
      <c r="H46" s="1473">
        <v>-43.88000054530657</v>
      </c>
    </row>
    <row r="47" spans="2:8" ht="15" customHeight="1">
      <c r="B47" s="1469">
        <v>41</v>
      </c>
      <c r="C47" s="1470" t="s">
        <v>1332</v>
      </c>
      <c r="D47" s="1471">
        <v>1044.022653</v>
      </c>
      <c r="E47" s="1471">
        <v>51.999712</v>
      </c>
      <c r="F47" s="1471">
        <v>8.758624000000001</v>
      </c>
      <c r="G47" s="1472">
        <v>-95.01929274708947</v>
      </c>
      <c r="H47" s="1473">
        <v>-83.15639902005611</v>
      </c>
    </row>
    <row r="48" spans="2:8" ht="15" customHeight="1">
      <c r="B48" s="1469">
        <v>42</v>
      </c>
      <c r="C48" s="1470" t="s">
        <v>1283</v>
      </c>
      <c r="D48" s="1471">
        <v>41.615014</v>
      </c>
      <c r="E48" s="1471">
        <v>32.448677</v>
      </c>
      <c r="F48" s="1471">
        <v>42.565045</v>
      </c>
      <c r="G48" s="1472">
        <v>-22.02651427679443</v>
      </c>
      <c r="H48" s="1473">
        <v>31.176519153616</v>
      </c>
    </row>
    <row r="49" spans="2:8" ht="15" customHeight="1">
      <c r="B49" s="1469">
        <v>43</v>
      </c>
      <c r="C49" s="1470" t="s">
        <v>1333</v>
      </c>
      <c r="D49" s="1471">
        <v>1937.3543620000003</v>
      </c>
      <c r="E49" s="1471">
        <v>2080.544808</v>
      </c>
      <c r="F49" s="1471">
        <v>2413.6267639999996</v>
      </c>
      <c r="G49" s="1472">
        <v>7.391030201216225</v>
      </c>
      <c r="H49" s="1473">
        <v>16.00936229391698</v>
      </c>
    </row>
    <row r="50" spans="2:8" ht="15" customHeight="1">
      <c r="B50" s="1469">
        <v>44</v>
      </c>
      <c r="C50" s="1470" t="s">
        <v>1260</v>
      </c>
      <c r="D50" s="1471">
        <v>2452.710845</v>
      </c>
      <c r="E50" s="1471">
        <v>6168.164232</v>
      </c>
      <c r="F50" s="1471">
        <v>5420.3590110000005</v>
      </c>
      <c r="G50" s="1472">
        <v>151.48354705464678</v>
      </c>
      <c r="H50" s="1473">
        <v>-12.123626947551742</v>
      </c>
    </row>
    <row r="51" spans="2:8" ht="15" customHeight="1">
      <c r="B51" s="1469">
        <v>45</v>
      </c>
      <c r="C51" s="1470" t="s">
        <v>1334</v>
      </c>
      <c r="D51" s="1471">
        <v>1218.914944</v>
      </c>
      <c r="E51" s="1471">
        <v>1315.17362</v>
      </c>
      <c r="F51" s="1471">
        <v>1107.8915450000002</v>
      </c>
      <c r="G51" s="1472">
        <v>7.897078994217324</v>
      </c>
      <c r="H51" s="1473">
        <v>-15.76081453032792</v>
      </c>
    </row>
    <row r="52" spans="2:8" ht="15" customHeight="1">
      <c r="B52" s="1469">
        <v>46</v>
      </c>
      <c r="C52" s="1470" t="s">
        <v>1335</v>
      </c>
      <c r="D52" s="1471">
        <v>1538.8769449999998</v>
      </c>
      <c r="E52" s="1471">
        <v>1977.488132</v>
      </c>
      <c r="F52" s="1471">
        <v>2442.7271949999995</v>
      </c>
      <c r="G52" s="1472">
        <v>28.502031200421953</v>
      </c>
      <c r="H52" s="1473">
        <v>23.52676890806238</v>
      </c>
    </row>
    <row r="53" spans="2:8" ht="15" customHeight="1">
      <c r="B53" s="1469">
        <v>47</v>
      </c>
      <c r="C53" s="1470" t="s">
        <v>1284</v>
      </c>
      <c r="D53" s="1471">
        <v>2848.97341</v>
      </c>
      <c r="E53" s="1471">
        <v>3798.846194</v>
      </c>
      <c r="F53" s="1471">
        <v>3686.9366760000003</v>
      </c>
      <c r="G53" s="1472">
        <v>33.34087923270579</v>
      </c>
      <c r="H53" s="1473">
        <v>-2.9458817831780806</v>
      </c>
    </row>
    <row r="54" spans="2:8" ht="15" customHeight="1">
      <c r="B54" s="1469">
        <v>48</v>
      </c>
      <c r="C54" s="1470" t="s">
        <v>1336</v>
      </c>
      <c r="D54" s="1471">
        <v>15934.426679999999</v>
      </c>
      <c r="E54" s="1471">
        <v>19064.293807000002</v>
      </c>
      <c r="F54" s="1471">
        <v>24542.947385</v>
      </c>
      <c r="G54" s="1472">
        <v>19.642169686145266</v>
      </c>
      <c r="H54" s="1473">
        <v>28.73777352292143</v>
      </c>
    </row>
    <row r="55" spans="2:8" ht="15" customHeight="1">
      <c r="B55" s="1469">
        <v>49</v>
      </c>
      <c r="C55" s="1470" t="s">
        <v>1337</v>
      </c>
      <c r="D55" s="1471">
        <v>489.740316</v>
      </c>
      <c r="E55" s="1471">
        <v>546.932314</v>
      </c>
      <c r="F55" s="1471">
        <v>723.09652</v>
      </c>
      <c r="G55" s="1472">
        <v>11.678025298615609</v>
      </c>
      <c r="H55" s="1473">
        <v>32.209507738100115</v>
      </c>
    </row>
    <row r="56" spans="2:8" ht="15" customHeight="1">
      <c r="B56" s="1474"/>
      <c r="C56" s="1475" t="s">
        <v>1266</v>
      </c>
      <c r="D56" s="1476">
        <v>38854.249212000024</v>
      </c>
      <c r="E56" s="1476">
        <v>55989.290316</v>
      </c>
      <c r="F56" s="1476">
        <v>63294.37139500005</v>
      </c>
      <c r="G56" s="1467">
        <v>44.10081638820566</v>
      </c>
      <c r="H56" s="1468">
        <v>13.047282860294601</v>
      </c>
    </row>
    <row r="57" spans="2:8" ht="15" customHeight="1" thickBot="1">
      <c r="B57" s="1477"/>
      <c r="C57" s="1478" t="s">
        <v>1267</v>
      </c>
      <c r="D57" s="1479">
        <v>207635.490263</v>
      </c>
      <c r="E57" s="1479">
        <v>260243.730256</v>
      </c>
      <c r="F57" s="1479">
        <v>281048.3452072</v>
      </c>
      <c r="G57" s="1480">
        <v>25.336824608531103</v>
      </c>
      <c r="H57" s="1481">
        <v>7.994283587748541</v>
      </c>
    </row>
    <row r="58" ht="13.5" thickTop="1">
      <c r="B58" s="11" t="s">
        <v>1269</v>
      </c>
    </row>
  </sheetData>
  <sheetProtection/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4"/>
  <sheetViews>
    <sheetView zoomScalePageLayoutView="0" workbookViewId="0" topLeftCell="A1">
      <selection activeCell="B4" sqref="B4:K5"/>
    </sheetView>
  </sheetViews>
  <sheetFormatPr defaultColWidth="9.140625" defaultRowHeight="16.5" customHeight="1"/>
  <cols>
    <col min="1" max="1" width="47.8515625" style="11" customWidth="1"/>
    <col min="2" max="3" width="10.57421875" style="11" bestFit="1" customWidth="1"/>
    <col min="4" max="5" width="10.57421875" style="442" bestFit="1" customWidth="1"/>
    <col min="6" max="6" width="9.28125" style="11" bestFit="1" customWidth="1"/>
    <col min="7" max="7" width="2.421875" style="442" bestFit="1" customWidth="1"/>
    <col min="8" max="8" width="7.7109375" style="11" bestFit="1" customWidth="1"/>
    <col min="9" max="9" width="11.140625" style="442" bestFit="1" customWidth="1"/>
    <col min="10" max="10" width="2.140625" style="442" customWidth="1"/>
    <col min="11" max="11" width="7.7109375" style="442" bestFit="1" customWidth="1"/>
    <col min="12" max="16384" width="9.140625" style="11" customWidth="1"/>
  </cols>
  <sheetData>
    <row r="1" spans="1:11" ht="12.75">
      <c r="A1" s="1826" t="s">
        <v>665</v>
      </c>
      <c r="B1" s="1826"/>
      <c r="C1" s="1826"/>
      <c r="D1" s="1826"/>
      <c r="E1" s="1826"/>
      <c r="F1" s="1826"/>
      <c r="G1" s="1826"/>
      <c r="H1" s="1826"/>
      <c r="I1" s="1826"/>
      <c r="J1" s="1826"/>
      <c r="K1" s="1826"/>
    </row>
    <row r="2" spans="1:11" ht="15.75">
      <c r="A2" s="1828" t="s">
        <v>5</v>
      </c>
      <c r="B2" s="1828"/>
      <c r="C2" s="1828"/>
      <c r="D2" s="1828"/>
      <c r="E2" s="1828"/>
      <c r="F2" s="1828"/>
      <c r="G2" s="1828"/>
      <c r="H2" s="1828"/>
      <c r="I2" s="1828"/>
      <c r="J2" s="1828"/>
      <c r="K2" s="1828"/>
    </row>
    <row r="3" spans="2:11" ht="13.5" thickBot="1">
      <c r="B3" s="357"/>
      <c r="C3" s="357"/>
      <c r="D3" s="357"/>
      <c r="E3" s="357"/>
      <c r="G3" s="11"/>
      <c r="I3" s="1820" t="s">
        <v>486</v>
      </c>
      <c r="J3" s="1820"/>
      <c r="K3" s="1820"/>
    </row>
    <row r="4" spans="1:11" ht="13.5" thickTop="1">
      <c r="A4" s="1758"/>
      <c r="B4" s="1161">
        <f>'MS '!B4</f>
        <v>2013</v>
      </c>
      <c r="C4" s="360">
        <f>'MS '!C4</f>
        <v>2014</v>
      </c>
      <c r="D4" s="360">
        <f>'MS '!D4</f>
        <v>2014</v>
      </c>
      <c r="E4" s="1759">
        <f>'MS '!E4</f>
        <v>2015</v>
      </c>
      <c r="F4" s="1821" t="str">
        <f>'MS '!F4:K4</f>
        <v>Changes during seven months </v>
      </c>
      <c r="G4" s="1821"/>
      <c r="H4" s="1821"/>
      <c r="I4" s="1821"/>
      <c r="J4" s="1821"/>
      <c r="K4" s="1822"/>
    </row>
    <row r="5" spans="1:11" ht="12.75">
      <c r="A5" s="443" t="s">
        <v>621</v>
      </c>
      <c r="B5" s="444" t="str">
        <f>'MS '!B5</f>
        <v>Jul </v>
      </c>
      <c r="C5" s="444" t="str">
        <f>'MS '!C5</f>
        <v>Feb</v>
      </c>
      <c r="D5" s="444" t="str">
        <f>'MS '!D5</f>
        <v>Jul (p)</v>
      </c>
      <c r="E5" s="1760" t="str">
        <f>'MS '!E5</f>
        <v>Feb (e)</v>
      </c>
      <c r="F5" s="1823" t="str">
        <f>'MS '!F5:H5</f>
        <v>2013/14</v>
      </c>
      <c r="G5" s="1823"/>
      <c r="H5" s="1824"/>
      <c r="I5" s="1829" t="str">
        <f>'MS '!I5:K5</f>
        <v>2014/15</v>
      </c>
      <c r="J5" s="1823"/>
      <c r="K5" s="1825"/>
    </row>
    <row r="6" spans="1:11" ht="12.75">
      <c r="A6" s="443"/>
      <c r="B6" s="513"/>
      <c r="C6" s="513"/>
      <c r="D6" s="514"/>
      <c r="E6" s="514"/>
      <c r="F6" s="515" t="s">
        <v>487</v>
      </c>
      <c r="G6" s="374" t="s">
        <v>24</v>
      </c>
      <c r="H6" s="375" t="s">
        <v>585</v>
      </c>
      <c r="I6" s="376" t="s">
        <v>487</v>
      </c>
      <c r="J6" s="374" t="s">
        <v>24</v>
      </c>
      <c r="K6" s="377" t="s">
        <v>585</v>
      </c>
    </row>
    <row r="7" spans="1:11" ht="16.5" customHeight="1">
      <c r="A7" s="378" t="s">
        <v>666</v>
      </c>
      <c r="B7" s="516">
        <v>1188090.242883178</v>
      </c>
      <c r="C7" s="516">
        <v>1282914.2125662449</v>
      </c>
      <c r="D7" s="516">
        <v>1406769.5015122239</v>
      </c>
      <c r="E7" s="517">
        <v>1489506.2001637379</v>
      </c>
      <c r="F7" s="518">
        <v>94823.96968306694</v>
      </c>
      <c r="G7" s="519"/>
      <c r="H7" s="520">
        <v>7.981209361079716</v>
      </c>
      <c r="I7" s="516">
        <v>82736.69865151402</v>
      </c>
      <c r="J7" s="521"/>
      <c r="K7" s="522">
        <v>5.8813258719765535</v>
      </c>
    </row>
    <row r="8" spans="1:11" ht="16.5" customHeight="1">
      <c r="A8" s="388" t="s">
        <v>667</v>
      </c>
      <c r="B8" s="523">
        <v>113692.9649477747</v>
      </c>
      <c r="C8" s="523">
        <v>117017.92338725545</v>
      </c>
      <c r="D8" s="523">
        <v>129689.17799381667</v>
      </c>
      <c r="E8" s="524">
        <v>120486.47557948282</v>
      </c>
      <c r="F8" s="525">
        <v>3324.958439480746</v>
      </c>
      <c r="G8" s="526"/>
      <c r="H8" s="524">
        <v>2.9245067546686627</v>
      </c>
      <c r="I8" s="527">
        <v>-9202.70241433385</v>
      </c>
      <c r="J8" s="528"/>
      <c r="K8" s="529">
        <v>-7.095967880043635</v>
      </c>
    </row>
    <row r="9" spans="1:11" ht="16.5" customHeight="1">
      <c r="A9" s="388" t="s">
        <v>668</v>
      </c>
      <c r="B9" s="523">
        <v>99971.8472378506</v>
      </c>
      <c r="C9" s="523">
        <v>99775.2544577557</v>
      </c>
      <c r="D9" s="523">
        <v>115579.68382602921</v>
      </c>
      <c r="E9" s="524">
        <v>103253.9425806515</v>
      </c>
      <c r="F9" s="525">
        <v>-196.59278009489935</v>
      </c>
      <c r="G9" s="526"/>
      <c r="H9" s="524">
        <v>-0.1966481419785818</v>
      </c>
      <c r="I9" s="527">
        <v>-12325.741245377707</v>
      </c>
      <c r="J9" s="528"/>
      <c r="K9" s="529">
        <v>-10.664280120311142</v>
      </c>
    </row>
    <row r="10" spans="1:11" ht="16.5" customHeight="1">
      <c r="A10" s="388" t="s">
        <v>669</v>
      </c>
      <c r="B10" s="523">
        <v>13721.1177099241</v>
      </c>
      <c r="C10" s="523">
        <v>17242.66892949975</v>
      </c>
      <c r="D10" s="523">
        <v>14109.494167787452</v>
      </c>
      <c r="E10" s="524">
        <v>17232.532998831313</v>
      </c>
      <c r="F10" s="525">
        <v>3521.551219575649</v>
      </c>
      <c r="G10" s="526"/>
      <c r="H10" s="524">
        <v>25.66519210769987</v>
      </c>
      <c r="I10" s="527">
        <v>3123.038831043861</v>
      </c>
      <c r="J10" s="528"/>
      <c r="K10" s="529">
        <v>22.134307537217637</v>
      </c>
    </row>
    <row r="11" spans="1:11" ht="16.5" customHeight="1">
      <c r="A11" s="388" t="s">
        <v>670</v>
      </c>
      <c r="B11" s="523">
        <v>469485.19587370654</v>
      </c>
      <c r="C11" s="523">
        <v>531659.8655616144</v>
      </c>
      <c r="D11" s="523">
        <v>589705.9177744807</v>
      </c>
      <c r="E11" s="524">
        <v>644057.0504390819</v>
      </c>
      <c r="F11" s="525">
        <v>62174.66968790785</v>
      </c>
      <c r="G11" s="526"/>
      <c r="H11" s="524">
        <v>13.243158726698828</v>
      </c>
      <c r="I11" s="527">
        <v>54351.1326646012</v>
      </c>
      <c r="J11" s="528"/>
      <c r="K11" s="529">
        <v>9.216650372056556</v>
      </c>
    </row>
    <row r="12" spans="1:11" ht="16.5" customHeight="1">
      <c r="A12" s="388" t="s">
        <v>668</v>
      </c>
      <c r="B12" s="523">
        <v>462333.8378084924</v>
      </c>
      <c r="C12" s="523">
        <v>523024.421861548</v>
      </c>
      <c r="D12" s="523">
        <v>580319.7405492043</v>
      </c>
      <c r="E12" s="524">
        <v>634295.9763316573</v>
      </c>
      <c r="F12" s="525">
        <v>60690.58405305556</v>
      </c>
      <c r="G12" s="526"/>
      <c r="H12" s="524">
        <v>13.127004577630498</v>
      </c>
      <c r="I12" s="527">
        <v>53976.235782452975</v>
      </c>
      <c r="J12" s="528"/>
      <c r="K12" s="529">
        <v>9.30112005691394</v>
      </c>
    </row>
    <row r="13" spans="1:11" ht="16.5" customHeight="1">
      <c r="A13" s="388" t="s">
        <v>669</v>
      </c>
      <c r="B13" s="523">
        <v>7151.358065214099</v>
      </c>
      <c r="C13" s="523">
        <v>8635.443700066464</v>
      </c>
      <c r="D13" s="523">
        <v>9386.177225276386</v>
      </c>
      <c r="E13" s="524">
        <v>9761.074107424593</v>
      </c>
      <c r="F13" s="525">
        <v>1484.0856348523648</v>
      </c>
      <c r="G13" s="526"/>
      <c r="H13" s="524">
        <v>20.752500732291804</v>
      </c>
      <c r="I13" s="527">
        <v>374.8968821482067</v>
      </c>
      <c r="J13" s="528"/>
      <c r="K13" s="529">
        <v>3.9941381155539335</v>
      </c>
    </row>
    <row r="14" spans="1:11" ht="16.5" customHeight="1">
      <c r="A14" s="388" t="s">
        <v>671</v>
      </c>
      <c r="B14" s="523">
        <v>420994.578874641</v>
      </c>
      <c r="C14" s="523">
        <v>439419.5308542176</v>
      </c>
      <c r="D14" s="523">
        <v>452941.93633577344</v>
      </c>
      <c r="E14" s="524">
        <v>481664.2624133789</v>
      </c>
      <c r="F14" s="525">
        <v>18424.95197957661</v>
      </c>
      <c r="G14" s="526"/>
      <c r="H14" s="524">
        <v>4.376529509911572</v>
      </c>
      <c r="I14" s="527">
        <v>28722.32607760548</v>
      </c>
      <c r="J14" s="528"/>
      <c r="K14" s="529">
        <v>6.341282132090578</v>
      </c>
    </row>
    <row r="15" spans="1:11" ht="16.5" customHeight="1">
      <c r="A15" s="388" t="s">
        <v>668</v>
      </c>
      <c r="B15" s="523">
        <v>380750.22321905615</v>
      </c>
      <c r="C15" s="523">
        <v>404822.61671005</v>
      </c>
      <c r="D15" s="523">
        <v>424742.3652231101</v>
      </c>
      <c r="E15" s="524">
        <v>461163.92387617705</v>
      </c>
      <c r="F15" s="525">
        <v>24072.393490993825</v>
      </c>
      <c r="G15" s="526"/>
      <c r="H15" s="524">
        <v>6.322358339667818</v>
      </c>
      <c r="I15" s="527">
        <v>36421.55865306698</v>
      </c>
      <c r="J15" s="528"/>
      <c r="K15" s="529">
        <v>8.574976652949452</v>
      </c>
    </row>
    <row r="16" spans="1:11" ht="16.5" customHeight="1">
      <c r="A16" s="388" t="s">
        <v>669</v>
      </c>
      <c r="B16" s="523">
        <v>40244.35565558483</v>
      </c>
      <c r="C16" s="523">
        <v>34596.91414416764</v>
      </c>
      <c r="D16" s="523">
        <v>28199.571112663358</v>
      </c>
      <c r="E16" s="524">
        <v>20500.338537201897</v>
      </c>
      <c r="F16" s="525">
        <v>-5647.441511417193</v>
      </c>
      <c r="G16" s="526"/>
      <c r="H16" s="524">
        <v>-14.032878448219064</v>
      </c>
      <c r="I16" s="527">
        <v>-7699.232575461461</v>
      </c>
      <c r="J16" s="528"/>
      <c r="K16" s="529">
        <v>-27.3026584152694</v>
      </c>
    </row>
    <row r="17" spans="1:11" ht="16.5" customHeight="1">
      <c r="A17" s="388" t="s">
        <v>672</v>
      </c>
      <c r="B17" s="523">
        <v>174760.5806539773</v>
      </c>
      <c r="C17" s="523">
        <v>183876.5873173173</v>
      </c>
      <c r="D17" s="523">
        <v>223381.38271278306</v>
      </c>
      <c r="E17" s="524">
        <v>231591.6327753843</v>
      </c>
      <c r="F17" s="525">
        <v>9116.006663339998</v>
      </c>
      <c r="G17" s="526"/>
      <c r="H17" s="524">
        <v>5.216283116722713</v>
      </c>
      <c r="I17" s="527">
        <v>8210.250062601233</v>
      </c>
      <c r="J17" s="528"/>
      <c r="K17" s="529">
        <v>3.6754406132214346</v>
      </c>
    </row>
    <row r="18" spans="1:11" ht="16.5" customHeight="1">
      <c r="A18" s="388" t="s">
        <v>668</v>
      </c>
      <c r="B18" s="523">
        <v>161545.09966419524</v>
      </c>
      <c r="C18" s="523">
        <v>162934.94935849938</v>
      </c>
      <c r="D18" s="523">
        <v>195023.93855927695</v>
      </c>
      <c r="E18" s="524">
        <v>196433.9246532065</v>
      </c>
      <c r="F18" s="525">
        <v>1389.8496943041391</v>
      </c>
      <c r="G18" s="526"/>
      <c r="H18" s="524">
        <v>0.8603477896842604</v>
      </c>
      <c r="I18" s="527">
        <v>1409.9860939295322</v>
      </c>
      <c r="J18" s="528"/>
      <c r="K18" s="529">
        <v>0.7229810372745452</v>
      </c>
    </row>
    <row r="19" spans="1:11" ht="16.5" customHeight="1">
      <c r="A19" s="388" t="s">
        <v>669</v>
      </c>
      <c r="B19" s="523">
        <v>13215.48098978205</v>
      </c>
      <c r="C19" s="523">
        <v>20941.637958817922</v>
      </c>
      <c r="D19" s="523">
        <v>28357.444153506094</v>
      </c>
      <c r="E19" s="524">
        <v>35157.7081221778</v>
      </c>
      <c r="F19" s="525">
        <v>7726.156969035872</v>
      </c>
      <c r="G19" s="526"/>
      <c r="H19" s="524">
        <v>58.462926737283226</v>
      </c>
      <c r="I19" s="527">
        <v>6800.263968671705</v>
      </c>
      <c r="J19" s="528"/>
      <c r="K19" s="529">
        <v>23.980524943856494</v>
      </c>
    </row>
    <row r="20" spans="1:11" ht="16.5" customHeight="1">
      <c r="A20" s="388" t="s">
        <v>673</v>
      </c>
      <c r="B20" s="523">
        <v>9156.922533078347</v>
      </c>
      <c r="C20" s="523">
        <v>10940.30544584001</v>
      </c>
      <c r="D20" s="523">
        <v>11051.086695369997</v>
      </c>
      <c r="E20" s="524">
        <v>11706.778956409999</v>
      </c>
      <c r="F20" s="525">
        <v>1783.3829127616627</v>
      </c>
      <c r="G20" s="526"/>
      <c r="H20" s="524">
        <v>19.475789014479414</v>
      </c>
      <c r="I20" s="527">
        <v>655.6922610400015</v>
      </c>
      <c r="J20" s="528"/>
      <c r="K20" s="529">
        <v>5.933283116082265</v>
      </c>
    </row>
    <row r="21" spans="1:11" ht="16.5" customHeight="1">
      <c r="A21" s="378" t="s">
        <v>674</v>
      </c>
      <c r="B21" s="530">
        <v>2757.62425603</v>
      </c>
      <c r="C21" s="530">
        <v>1628.81128545</v>
      </c>
      <c r="D21" s="530">
        <v>1932.98868759</v>
      </c>
      <c r="E21" s="520">
        <v>2859.3314394</v>
      </c>
      <c r="F21" s="518">
        <v>-1128.8129705800002</v>
      </c>
      <c r="G21" s="519"/>
      <c r="H21" s="520">
        <v>-40.93425593104878</v>
      </c>
      <c r="I21" s="516">
        <v>926.34275181</v>
      </c>
      <c r="J21" s="517"/>
      <c r="K21" s="522">
        <v>47.92282323001797</v>
      </c>
    </row>
    <row r="22" spans="1:11" ht="16.5" customHeight="1">
      <c r="A22" s="378" t="s">
        <v>675</v>
      </c>
      <c r="B22" s="530">
        <v>2954.25889217</v>
      </c>
      <c r="C22" s="530">
        <v>3124.5850635300003</v>
      </c>
      <c r="D22" s="530">
        <v>4.119</v>
      </c>
      <c r="E22" s="520">
        <v>0</v>
      </c>
      <c r="F22" s="518">
        <v>170.32617136000044</v>
      </c>
      <c r="G22" s="519"/>
      <c r="H22" s="520">
        <v>5.765444992361191</v>
      </c>
      <c r="I22" s="516">
        <v>-4.119</v>
      </c>
      <c r="J22" s="517"/>
      <c r="K22" s="522">
        <v>-100</v>
      </c>
    </row>
    <row r="23" spans="1:11" ht="16.5" customHeight="1">
      <c r="A23" s="531" t="s">
        <v>676</v>
      </c>
      <c r="B23" s="530">
        <v>293180.06781227357</v>
      </c>
      <c r="C23" s="530">
        <v>334535.67816485296</v>
      </c>
      <c r="D23" s="530">
        <v>348672.1139714704</v>
      </c>
      <c r="E23" s="520">
        <v>375213.5179605945</v>
      </c>
      <c r="F23" s="518">
        <v>41355.61035257939</v>
      </c>
      <c r="G23" s="519"/>
      <c r="H23" s="520">
        <v>14.105873793255222</v>
      </c>
      <c r="I23" s="516">
        <v>26541.403989124112</v>
      </c>
      <c r="J23" s="517"/>
      <c r="K23" s="522">
        <v>7.61213843195267</v>
      </c>
    </row>
    <row r="24" spans="1:11" ht="16.5" customHeight="1">
      <c r="A24" s="532" t="s">
        <v>677</v>
      </c>
      <c r="B24" s="523">
        <v>117449.02539002002</v>
      </c>
      <c r="C24" s="523">
        <v>124707.52963666001</v>
      </c>
      <c r="D24" s="523">
        <v>129485.04956404002</v>
      </c>
      <c r="E24" s="524">
        <v>138462.89259923997</v>
      </c>
      <c r="F24" s="525">
        <v>7258.50424663999</v>
      </c>
      <c r="G24" s="526"/>
      <c r="H24" s="524">
        <v>6.180131527304071</v>
      </c>
      <c r="I24" s="527">
        <v>8977.843035199956</v>
      </c>
      <c r="J24" s="528"/>
      <c r="K24" s="529">
        <v>6.933497778644895</v>
      </c>
    </row>
    <row r="25" spans="1:11" ht="16.5" customHeight="1">
      <c r="A25" s="532" t="s">
        <v>678</v>
      </c>
      <c r="B25" s="523">
        <v>58425.39876097281</v>
      </c>
      <c r="C25" s="523">
        <v>70825.00958449856</v>
      </c>
      <c r="D25" s="523">
        <v>68466.47765642044</v>
      </c>
      <c r="E25" s="524">
        <v>84789.62257579743</v>
      </c>
      <c r="F25" s="525">
        <v>12399.610823525756</v>
      </c>
      <c r="G25" s="526"/>
      <c r="H25" s="524">
        <v>21.222980221760146</v>
      </c>
      <c r="I25" s="527">
        <v>16323.144919376995</v>
      </c>
      <c r="J25" s="528"/>
      <c r="K25" s="529">
        <v>23.84107592227843</v>
      </c>
    </row>
    <row r="26" spans="1:11" ht="16.5" customHeight="1">
      <c r="A26" s="532" t="s">
        <v>679</v>
      </c>
      <c r="B26" s="523">
        <v>117305.64366128076</v>
      </c>
      <c r="C26" s="523">
        <v>139003.1389436944</v>
      </c>
      <c r="D26" s="523">
        <v>150720.5867510099</v>
      </c>
      <c r="E26" s="524">
        <v>151961.0027855571</v>
      </c>
      <c r="F26" s="525">
        <v>21697.495282413627</v>
      </c>
      <c r="G26" s="526"/>
      <c r="H26" s="524">
        <v>18.496548507985683</v>
      </c>
      <c r="I26" s="527">
        <v>1240.4160345472046</v>
      </c>
      <c r="J26" s="528"/>
      <c r="K26" s="529">
        <v>0.8229904496035233</v>
      </c>
    </row>
    <row r="27" spans="1:11" ht="16.5" customHeight="1">
      <c r="A27" s="533" t="s">
        <v>680</v>
      </c>
      <c r="B27" s="534">
        <v>1486982.1938436513</v>
      </c>
      <c r="C27" s="534">
        <v>1622203.2870800777</v>
      </c>
      <c r="D27" s="534">
        <v>1757378.7231712842</v>
      </c>
      <c r="E27" s="535">
        <v>1867579.0495637325</v>
      </c>
      <c r="F27" s="536">
        <v>135221.09323642636</v>
      </c>
      <c r="G27" s="537"/>
      <c r="H27" s="535">
        <v>9.093659211002239</v>
      </c>
      <c r="I27" s="538">
        <v>110200.32639244827</v>
      </c>
      <c r="J27" s="539"/>
      <c r="K27" s="540">
        <v>6.270721554747509</v>
      </c>
    </row>
    <row r="28" spans="1:11" ht="16.5" customHeight="1">
      <c r="A28" s="378" t="s">
        <v>681</v>
      </c>
      <c r="B28" s="530">
        <v>230696.75456026205</v>
      </c>
      <c r="C28" s="530">
        <v>254799.15782615158</v>
      </c>
      <c r="D28" s="530">
        <v>286916.3921421314</v>
      </c>
      <c r="E28" s="520">
        <v>237409.83613248283</v>
      </c>
      <c r="F28" s="518">
        <v>24102.40326588953</v>
      </c>
      <c r="G28" s="519"/>
      <c r="H28" s="520">
        <v>10.44765597670927</v>
      </c>
      <c r="I28" s="516">
        <v>-49506.55600964857</v>
      </c>
      <c r="J28" s="517"/>
      <c r="K28" s="522">
        <v>-17.254697662977804</v>
      </c>
    </row>
    <row r="29" spans="1:11" ht="16.5" customHeight="1">
      <c r="A29" s="388" t="s">
        <v>682</v>
      </c>
      <c r="B29" s="523">
        <v>34872.066018842</v>
      </c>
      <c r="C29" s="523">
        <v>31713.951228749</v>
      </c>
      <c r="D29" s="523">
        <v>41129.87280457899</v>
      </c>
      <c r="E29" s="524">
        <v>36301.38972577901</v>
      </c>
      <c r="F29" s="525">
        <v>-3158.114790093001</v>
      </c>
      <c r="G29" s="526"/>
      <c r="H29" s="524">
        <v>-9.056288171703434</v>
      </c>
      <c r="I29" s="527">
        <v>-4828.483078799982</v>
      </c>
      <c r="J29" s="528"/>
      <c r="K29" s="529">
        <v>-11.739601291114196</v>
      </c>
    </row>
    <row r="30" spans="1:11" ht="16.5" customHeight="1">
      <c r="A30" s="388" t="s">
        <v>683</v>
      </c>
      <c r="B30" s="523">
        <v>117729.82158840002</v>
      </c>
      <c r="C30" s="523">
        <v>125171.49256471</v>
      </c>
      <c r="D30" s="523">
        <v>156213.95132914</v>
      </c>
      <c r="E30" s="524">
        <v>96665.53408004</v>
      </c>
      <c r="F30" s="525">
        <v>7441.670976309979</v>
      </c>
      <c r="G30" s="526"/>
      <c r="H30" s="524">
        <v>6.320973629202552</v>
      </c>
      <c r="I30" s="527">
        <v>-59548.41724909999</v>
      </c>
      <c r="J30" s="528"/>
      <c r="K30" s="529">
        <v>-38.11978171119463</v>
      </c>
    </row>
    <row r="31" spans="1:11" ht="16.5" customHeight="1">
      <c r="A31" s="388" t="s">
        <v>684</v>
      </c>
      <c r="B31" s="523">
        <v>852.0615380589996</v>
      </c>
      <c r="C31" s="523">
        <v>974.2018796222495</v>
      </c>
      <c r="D31" s="523">
        <v>788.6985832094999</v>
      </c>
      <c r="E31" s="524">
        <v>1336.2048227495002</v>
      </c>
      <c r="F31" s="525">
        <v>122.14034156324988</v>
      </c>
      <c r="G31" s="526"/>
      <c r="H31" s="524">
        <v>14.334685478408774</v>
      </c>
      <c r="I31" s="527">
        <v>547.5062395400003</v>
      </c>
      <c r="J31" s="528"/>
      <c r="K31" s="529">
        <v>69.41894548764108</v>
      </c>
    </row>
    <row r="32" spans="1:11" ht="16.5" customHeight="1">
      <c r="A32" s="388" t="s">
        <v>685</v>
      </c>
      <c r="B32" s="527">
        <v>77062.17386891104</v>
      </c>
      <c r="C32" s="527">
        <v>96420.48405221033</v>
      </c>
      <c r="D32" s="527">
        <v>88693.80612722292</v>
      </c>
      <c r="E32" s="528">
        <v>101679.52958532432</v>
      </c>
      <c r="F32" s="525">
        <v>19358.310183299298</v>
      </c>
      <c r="G32" s="526"/>
      <c r="H32" s="524">
        <v>25.120379054228785</v>
      </c>
      <c r="I32" s="527">
        <v>12985.72345810139</v>
      </c>
      <c r="J32" s="528"/>
      <c r="K32" s="529">
        <v>14.641071372531462</v>
      </c>
    </row>
    <row r="33" spans="1:11" ht="16.5" customHeight="1">
      <c r="A33" s="388" t="s">
        <v>686</v>
      </c>
      <c r="B33" s="523">
        <v>180.63154604999997</v>
      </c>
      <c r="C33" s="523">
        <v>519.02810086</v>
      </c>
      <c r="D33" s="523">
        <v>90.06329798</v>
      </c>
      <c r="E33" s="524">
        <v>1427.17791859</v>
      </c>
      <c r="F33" s="525">
        <v>338.39655481</v>
      </c>
      <c r="G33" s="526"/>
      <c r="H33" s="524">
        <v>187.34078415977774</v>
      </c>
      <c r="I33" s="527">
        <v>1337.11462061</v>
      </c>
      <c r="J33" s="528"/>
      <c r="K33" s="529">
        <v>1484.6387491905168</v>
      </c>
    </row>
    <row r="34" spans="1:11" ht="16.5" customHeight="1">
      <c r="A34" s="473" t="s">
        <v>687</v>
      </c>
      <c r="B34" s="530">
        <v>1147854.3727136806</v>
      </c>
      <c r="C34" s="530">
        <v>1239205.036590904</v>
      </c>
      <c r="D34" s="530">
        <v>1313333.350838007</v>
      </c>
      <c r="E34" s="520">
        <v>1440163.4328424304</v>
      </c>
      <c r="F34" s="518">
        <v>91350.66387722339</v>
      </c>
      <c r="G34" s="519"/>
      <c r="H34" s="520">
        <v>7.958384447432844</v>
      </c>
      <c r="I34" s="516">
        <v>126830.08200442349</v>
      </c>
      <c r="J34" s="517"/>
      <c r="K34" s="522">
        <v>9.65711271426224</v>
      </c>
    </row>
    <row r="35" spans="1:11" ht="16.5" customHeight="1">
      <c r="A35" s="388" t="s">
        <v>688</v>
      </c>
      <c r="B35" s="523">
        <v>152256.024</v>
      </c>
      <c r="C35" s="523">
        <v>147992.90000000002</v>
      </c>
      <c r="D35" s="523">
        <v>142157.69999999998</v>
      </c>
      <c r="E35" s="524">
        <v>132231.35</v>
      </c>
      <c r="F35" s="525">
        <v>-4263.123999999982</v>
      </c>
      <c r="G35" s="526"/>
      <c r="H35" s="524">
        <v>-2.7999706599457648</v>
      </c>
      <c r="I35" s="527">
        <v>-9926.349999999977</v>
      </c>
      <c r="J35" s="528"/>
      <c r="K35" s="529">
        <v>-6.982632667804824</v>
      </c>
    </row>
    <row r="36" spans="1:11" ht="16.5" customHeight="1">
      <c r="A36" s="388" t="s">
        <v>689</v>
      </c>
      <c r="B36" s="523">
        <v>11358.098520938094</v>
      </c>
      <c r="C36" s="523">
        <v>10783.08584256</v>
      </c>
      <c r="D36" s="523">
        <v>10386.33065354</v>
      </c>
      <c r="E36" s="524">
        <v>10536.00064687</v>
      </c>
      <c r="F36" s="525">
        <v>-575.0126783780943</v>
      </c>
      <c r="G36" s="526"/>
      <c r="H36" s="524">
        <v>-5.0625787170104815</v>
      </c>
      <c r="I36" s="527">
        <v>149.66999332999876</v>
      </c>
      <c r="J36" s="528"/>
      <c r="K36" s="529">
        <v>1.441028581917776</v>
      </c>
    </row>
    <row r="37" spans="1:11" ht="16.5" customHeight="1">
      <c r="A37" s="397" t="s">
        <v>690</v>
      </c>
      <c r="B37" s="523">
        <v>13412.977248478774</v>
      </c>
      <c r="C37" s="523">
        <v>11944.49508277558</v>
      </c>
      <c r="D37" s="523">
        <v>10566.5361392257</v>
      </c>
      <c r="E37" s="524">
        <v>20958.87142622616</v>
      </c>
      <c r="F37" s="525">
        <v>-1468.4821657031935</v>
      </c>
      <c r="G37" s="526"/>
      <c r="H37" s="524">
        <v>-10.948219314020983</v>
      </c>
      <c r="I37" s="527">
        <v>10392.33528700046</v>
      </c>
      <c r="J37" s="528"/>
      <c r="K37" s="529">
        <v>98.3513911282756</v>
      </c>
    </row>
    <row r="38" spans="1:11" ht="16.5" customHeight="1">
      <c r="A38" s="541" t="s">
        <v>691</v>
      </c>
      <c r="B38" s="523">
        <v>1083.5204343599999</v>
      </c>
      <c r="C38" s="523">
        <v>1165.98139895</v>
      </c>
      <c r="D38" s="523">
        <v>996.6286769799999</v>
      </c>
      <c r="E38" s="542">
        <v>978.9302863</v>
      </c>
      <c r="F38" s="525">
        <v>82.46096459000023</v>
      </c>
      <c r="G38" s="526"/>
      <c r="H38" s="524">
        <v>7.61046695337197</v>
      </c>
      <c r="I38" s="527">
        <v>-17.698390679999875</v>
      </c>
      <c r="J38" s="528"/>
      <c r="K38" s="529">
        <v>-1.7758259509077965</v>
      </c>
    </row>
    <row r="39" spans="1:11" ht="16.5" customHeight="1">
      <c r="A39" s="541" t="s">
        <v>692</v>
      </c>
      <c r="B39" s="523">
        <v>12329.456814118774</v>
      </c>
      <c r="C39" s="523">
        <v>10778.51368382558</v>
      </c>
      <c r="D39" s="523">
        <v>9569.907462245701</v>
      </c>
      <c r="E39" s="524">
        <v>19979.94113992616</v>
      </c>
      <c r="F39" s="525">
        <v>-1550.9431302931935</v>
      </c>
      <c r="G39" s="526"/>
      <c r="H39" s="524">
        <v>-12.579168358148344</v>
      </c>
      <c r="I39" s="527">
        <v>10410.033677680458</v>
      </c>
      <c r="J39" s="528"/>
      <c r="K39" s="529">
        <v>108.77883322016586</v>
      </c>
    </row>
    <row r="40" spans="1:11" ht="16.5" customHeight="1">
      <c r="A40" s="388" t="s">
        <v>693</v>
      </c>
      <c r="B40" s="523">
        <v>968439.0776656836</v>
      </c>
      <c r="C40" s="523">
        <v>1065061.5658770325</v>
      </c>
      <c r="D40" s="523">
        <v>1146699.2038779212</v>
      </c>
      <c r="E40" s="524">
        <v>1270588.7233741826</v>
      </c>
      <c r="F40" s="525">
        <v>96622.48821134889</v>
      </c>
      <c r="G40" s="526"/>
      <c r="H40" s="524">
        <v>9.97713644974414</v>
      </c>
      <c r="I40" s="527">
        <v>123889.51949626138</v>
      </c>
      <c r="J40" s="528"/>
      <c r="K40" s="529">
        <v>10.80401199174904</v>
      </c>
    </row>
    <row r="41" spans="1:11" ht="16.5" customHeight="1">
      <c r="A41" s="397" t="s">
        <v>694</v>
      </c>
      <c r="B41" s="523">
        <v>941182.1099787491</v>
      </c>
      <c r="C41" s="523">
        <v>1029938.9018030191</v>
      </c>
      <c r="D41" s="523">
        <v>1117321.0223590338</v>
      </c>
      <c r="E41" s="524">
        <v>1234220.7163141696</v>
      </c>
      <c r="F41" s="525">
        <v>88756.79182427004</v>
      </c>
      <c r="G41" s="526"/>
      <c r="H41" s="524">
        <v>9.43035262604748</v>
      </c>
      <c r="I41" s="527">
        <v>116899.69395513576</v>
      </c>
      <c r="J41" s="528"/>
      <c r="K41" s="529">
        <v>10.462498388182286</v>
      </c>
    </row>
    <row r="42" spans="1:11" ht="16.5" customHeight="1">
      <c r="A42" s="397" t="s">
        <v>695</v>
      </c>
      <c r="B42" s="523">
        <v>27256.96768693456</v>
      </c>
      <c r="C42" s="523">
        <v>35122.664074013366</v>
      </c>
      <c r="D42" s="523">
        <v>29378.181518887475</v>
      </c>
      <c r="E42" s="524">
        <v>36368.00706001299</v>
      </c>
      <c r="F42" s="525">
        <v>7865.696387078806</v>
      </c>
      <c r="G42" s="526"/>
      <c r="H42" s="524">
        <v>28.857562137585735</v>
      </c>
      <c r="I42" s="527">
        <v>6989.825541125516</v>
      </c>
      <c r="J42" s="528"/>
      <c r="K42" s="529">
        <v>23.792573875383333</v>
      </c>
    </row>
    <row r="43" spans="1:11" ht="16.5" customHeight="1">
      <c r="A43" s="410" t="s">
        <v>696</v>
      </c>
      <c r="B43" s="543">
        <v>2388.19527858</v>
      </c>
      <c r="C43" s="543">
        <v>3422.9897885359997</v>
      </c>
      <c r="D43" s="543">
        <v>3523.58016732</v>
      </c>
      <c r="E43" s="544">
        <v>5848.487395151649</v>
      </c>
      <c r="F43" s="545">
        <v>1034.7945099559997</v>
      </c>
      <c r="G43" s="546"/>
      <c r="H43" s="544">
        <v>43.32956015938862</v>
      </c>
      <c r="I43" s="547">
        <v>2324.9072278316494</v>
      </c>
      <c r="J43" s="548"/>
      <c r="K43" s="549">
        <v>65.98139157991547</v>
      </c>
    </row>
    <row r="44" spans="1:11" s="387" customFormat="1" ht="16.5" customHeight="1" thickBot="1">
      <c r="A44" s="550" t="s">
        <v>640</v>
      </c>
      <c r="B44" s="551">
        <v>108431.08036682903</v>
      </c>
      <c r="C44" s="552">
        <v>128199.08653371567</v>
      </c>
      <c r="D44" s="551">
        <v>157128.9695125641</v>
      </c>
      <c r="E44" s="553">
        <v>190005.76221252495</v>
      </c>
      <c r="F44" s="554">
        <v>19768.00616688664</v>
      </c>
      <c r="G44" s="555"/>
      <c r="H44" s="553">
        <v>18.230940888913267</v>
      </c>
      <c r="I44" s="552">
        <v>32876.792699960846</v>
      </c>
      <c r="J44" s="556"/>
      <c r="K44" s="557">
        <v>20.923444481274984</v>
      </c>
    </row>
    <row r="45" spans="1:11" ht="16.5" customHeight="1" thickTop="1">
      <c r="A45" s="558" t="s">
        <v>697</v>
      </c>
      <c r="B45" s="559"/>
      <c r="C45" s="358"/>
      <c r="D45" s="498"/>
      <c r="E45" s="498"/>
      <c r="F45" s="389"/>
      <c r="G45" s="390"/>
      <c r="H45" s="389"/>
      <c r="I45" s="390"/>
      <c r="J45" s="390"/>
      <c r="K45" s="390"/>
    </row>
    <row r="46" spans="1:11" ht="16.5">
      <c r="A46" s="560"/>
      <c r="B46" s="499"/>
      <c r="C46" s="500"/>
      <c r="D46" s="498"/>
      <c r="E46" s="498"/>
      <c r="F46" s="389"/>
      <c r="G46" s="390"/>
      <c r="H46" s="389"/>
      <c r="I46" s="390"/>
      <c r="J46" s="390"/>
      <c r="K46" s="390"/>
    </row>
    <row r="47" spans="1:11" ht="16.5" customHeight="1">
      <c r="A47" s="560"/>
      <c r="B47" s="499"/>
      <c r="C47" s="561"/>
      <c r="D47" s="498"/>
      <c r="E47" s="498"/>
      <c r="F47" s="389"/>
      <c r="G47" s="390"/>
      <c r="H47" s="389"/>
      <c r="I47" s="390"/>
      <c r="J47" s="390"/>
      <c r="K47" s="390"/>
    </row>
    <row r="48" spans="4:11" ht="16.5" customHeight="1">
      <c r="D48" s="562"/>
      <c r="E48" s="562"/>
      <c r="F48" s="436"/>
      <c r="G48" s="438"/>
      <c r="H48" s="436"/>
      <c r="I48" s="438"/>
      <c r="J48" s="438"/>
      <c r="K48" s="438"/>
    </row>
    <row r="49" spans="4:11" ht="16.5" customHeight="1">
      <c r="D49" s="562"/>
      <c r="E49" s="562"/>
      <c r="F49" s="436"/>
      <c r="G49" s="438"/>
      <c r="H49" s="436"/>
      <c r="I49" s="438"/>
      <c r="J49" s="438"/>
      <c r="K49" s="438"/>
    </row>
    <row r="50" spans="1:11" s="442" customFormat="1" ht="16.5" customHeight="1">
      <c r="A50" s="423"/>
      <c r="B50" s="559"/>
      <c r="C50" s="358"/>
      <c r="D50" s="358"/>
      <c r="E50" s="358"/>
      <c r="F50" s="358"/>
      <c r="G50" s="358"/>
      <c r="H50" s="358"/>
      <c r="I50" s="358"/>
      <c r="J50" s="358"/>
      <c r="K50" s="358"/>
    </row>
    <row r="51" spans="1:11" s="442" customFormat="1" ht="16.5" customHeight="1">
      <c r="A51" s="423"/>
      <c r="B51" s="559"/>
      <c r="C51" s="358"/>
      <c r="D51" s="358"/>
      <c r="E51" s="358"/>
      <c r="F51" s="358"/>
      <c r="G51" s="358"/>
      <c r="H51" s="358"/>
      <c r="I51" s="358"/>
      <c r="J51" s="358"/>
      <c r="K51" s="358"/>
    </row>
    <row r="52" spans="1:11" s="442" customFormat="1" ht="16.5" customHeight="1">
      <c r="A52" s="423"/>
      <c r="B52" s="559"/>
      <c r="C52" s="358"/>
      <c r="D52" s="358"/>
      <c r="E52" s="358"/>
      <c r="F52" s="358"/>
      <c r="G52" s="358"/>
      <c r="H52" s="358"/>
      <c r="I52" s="358"/>
      <c r="J52" s="358"/>
      <c r="K52" s="358"/>
    </row>
    <row r="53" spans="1:11" s="442" customFormat="1" ht="16.5" customHeight="1">
      <c r="A53" s="423"/>
      <c r="B53" s="559"/>
      <c r="C53" s="358"/>
      <c r="D53" s="358"/>
      <c r="E53" s="358"/>
      <c r="F53" s="358"/>
      <c r="G53" s="358"/>
      <c r="H53" s="358"/>
      <c r="I53" s="358"/>
      <c r="J53" s="358"/>
      <c r="K53" s="358"/>
    </row>
    <row r="54" spans="1:11" s="442" customFormat="1" ht="16.5" customHeight="1">
      <c r="A54" s="423"/>
      <c r="B54" s="559"/>
      <c r="C54" s="358"/>
      <c r="D54" s="358"/>
      <c r="E54" s="358"/>
      <c r="F54" s="358"/>
      <c r="G54" s="358"/>
      <c r="H54" s="358"/>
      <c r="I54" s="358"/>
      <c r="J54" s="358"/>
      <c r="K54" s="358"/>
    </row>
    <row r="55" spans="1:11" s="442" customFormat="1" ht="16.5" customHeight="1">
      <c r="A55" s="423"/>
      <c r="B55" s="559"/>
      <c r="C55" s="358"/>
      <c r="D55" s="358"/>
      <c r="E55" s="358"/>
      <c r="F55" s="358"/>
      <c r="G55" s="358"/>
      <c r="H55" s="358"/>
      <c r="I55" s="358"/>
      <c r="J55" s="358"/>
      <c r="K55" s="358"/>
    </row>
    <row r="56" spans="1:11" s="442" customFormat="1" ht="16.5" customHeight="1">
      <c r="A56" s="423"/>
      <c r="B56" s="559"/>
      <c r="C56" s="358"/>
      <c r="D56" s="358"/>
      <c r="E56" s="358"/>
      <c r="F56" s="358"/>
      <c r="G56" s="358"/>
      <c r="H56" s="358"/>
      <c r="I56" s="358"/>
      <c r="J56" s="358"/>
      <c r="K56" s="358"/>
    </row>
    <row r="57" spans="1:11" s="442" customFormat="1" ht="16.5" customHeight="1">
      <c r="A57" s="423"/>
      <c r="B57" s="559"/>
      <c r="C57" s="358"/>
      <c r="D57" s="358"/>
      <c r="E57" s="358"/>
      <c r="F57" s="358"/>
      <c r="G57" s="358"/>
      <c r="H57" s="358"/>
      <c r="I57" s="358"/>
      <c r="J57" s="358"/>
      <c r="K57" s="358"/>
    </row>
    <row r="58" spans="1:11" s="442" customFormat="1" ht="16.5" customHeight="1">
      <c r="A58" s="423"/>
      <c r="B58" s="559"/>
      <c r="C58" s="358"/>
      <c r="D58" s="358"/>
      <c r="E58" s="358"/>
      <c r="F58" s="358"/>
      <c r="G58" s="358"/>
      <c r="H58" s="358"/>
      <c r="I58" s="358"/>
      <c r="J58" s="358"/>
      <c r="K58" s="358"/>
    </row>
    <row r="59" spans="1:11" s="442" customFormat="1" ht="16.5" customHeight="1">
      <c r="A59" s="423"/>
      <c r="B59" s="559"/>
      <c r="C59" s="358"/>
      <c r="D59" s="358"/>
      <c r="E59" s="358"/>
      <c r="F59" s="358"/>
      <c r="G59" s="358"/>
      <c r="H59" s="358"/>
      <c r="I59" s="358"/>
      <c r="J59" s="358"/>
      <c r="K59" s="358"/>
    </row>
    <row r="60" spans="1:11" s="442" customFormat="1" ht="16.5" customHeight="1">
      <c r="A60" s="423"/>
      <c r="B60" s="559"/>
      <c r="C60" s="358"/>
      <c r="D60" s="358"/>
      <c r="E60" s="358"/>
      <c r="F60" s="358"/>
      <c r="G60" s="358"/>
      <c r="H60" s="358"/>
      <c r="I60" s="358"/>
      <c r="J60" s="358"/>
      <c r="K60" s="358"/>
    </row>
    <row r="61" spans="1:11" s="442" customFormat="1" ht="16.5" customHeight="1">
      <c r="A61" s="423"/>
      <c r="B61" s="559"/>
      <c r="C61" s="358"/>
      <c r="D61" s="358"/>
      <c r="E61" s="358"/>
      <c r="F61" s="358"/>
      <c r="G61" s="358"/>
      <c r="H61" s="358"/>
      <c r="I61" s="358"/>
      <c r="J61" s="358"/>
      <c r="K61" s="358"/>
    </row>
    <row r="62" spans="1:11" s="442" customFormat="1" ht="16.5" customHeight="1">
      <c r="A62" s="423"/>
      <c r="B62" s="559"/>
      <c r="C62" s="358"/>
      <c r="D62" s="358"/>
      <c r="E62" s="358"/>
      <c r="F62" s="358"/>
      <c r="G62" s="358"/>
      <c r="H62" s="358"/>
      <c r="I62" s="358"/>
      <c r="J62" s="358"/>
      <c r="K62" s="358"/>
    </row>
    <row r="63" spans="1:11" s="442" customFormat="1" ht="16.5" customHeight="1">
      <c r="A63" s="423"/>
      <c r="B63" s="559"/>
      <c r="C63" s="358"/>
      <c r="D63" s="358"/>
      <c r="E63" s="358"/>
      <c r="F63" s="358"/>
      <c r="G63" s="358"/>
      <c r="H63" s="358"/>
      <c r="I63" s="358"/>
      <c r="J63" s="358"/>
      <c r="K63" s="358"/>
    </row>
    <row r="64" spans="1:11" s="442" customFormat="1" ht="16.5" customHeight="1">
      <c r="A64" s="423"/>
      <c r="B64" s="559"/>
      <c r="C64" s="358"/>
      <c r="D64" s="358"/>
      <c r="E64" s="358"/>
      <c r="F64" s="358"/>
      <c r="G64" s="358"/>
      <c r="H64" s="358"/>
      <c r="I64" s="358"/>
      <c r="J64" s="358"/>
      <c r="K64" s="358"/>
    </row>
    <row r="65" spans="1:11" s="442" customFormat="1" ht="16.5" customHeight="1">
      <c r="A65" s="423"/>
      <c r="B65" s="559"/>
      <c r="C65" s="358"/>
      <c r="D65" s="358"/>
      <c r="E65" s="358"/>
      <c r="F65" s="358"/>
      <c r="G65" s="358"/>
      <c r="H65" s="358"/>
      <c r="I65" s="358"/>
      <c r="J65" s="358"/>
      <c r="K65" s="358"/>
    </row>
    <row r="66" spans="1:11" s="442" customFormat="1" ht="16.5" customHeight="1">
      <c r="A66" s="423"/>
      <c r="B66" s="559"/>
      <c r="C66" s="358"/>
      <c r="D66" s="358"/>
      <c r="E66" s="358"/>
      <c r="F66" s="358"/>
      <c r="G66" s="358"/>
      <c r="H66" s="358"/>
      <c r="I66" s="358"/>
      <c r="J66" s="358"/>
      <c r="K66" s="358"/>
    </row>
    <row r="67" spans="1:11" s="442" customFormat="1" ht="16.5" customHeight="1">
      <c r="A67" s="423"/>
      <c r="B67" s="559"/>
      <c r="C67" s="358"/>
      <c r="D67" s="358"/>
      <c r="E67" s="358"/>
      <c r="F67" s="358"/>
      <c r="G67" s="358"/>
      <c r="H67" s="358"/>
      <c r="I67" s="358"/>
      <c r="J67" s="358"/>
      <c r="K67" s="358"/>
    </row>
    <row r="68" spans="1:11" s="442" customFormat="1" ht="16.5" customHeight="1">
      <c r="A68" s="423"/>
      <c r="B68" s="559"/>
      <c r="C68" s="358"/>
      <c r="D68" s="358"/>
      <c r="E68" s="358"/>
      <c r="F68" s="358"/>
      <c r="G68" s="358"/>
      <c r="H68" s="358"/>
      <c r="I68" s="358"/>
      <c r="J68" s="358"/>
      <c r="K68" s="358"/>
    </row>
    <row r="69" spans="1:11" s="442" customFormat="1" ht="16.5" customHeight="1">
      <c r="A69" s="423"/>
      <c r="B69" s="559"/>
      <c r="C69" s="358"/>
      <c r="D69" s="358"/>
      <c r="E69" s="358"/>
      <c r="F69" s="358"/>
      <c r="G69" s="358"/>
      <c r="H69" s="358"/>
      <c r="I69" s="358"/>
      <c r="J69" s="358"/>
      <c r="K69" s="358"/>
    </row>
    <row r="70" spans="1:11" s="442" customFormat="1" ht="16.5" customHeight="1">
      <c r="A70" s="423"/>
      <c r="B70" s="559"/>
      <c r="C70" s="358"/>
      <c r="D70" s="358"/>
      <c r="E70" s="358"/>
      <c r="F70" s="358"/>
      <c r="G70" s="358"/>
      <c r="H70" s="358"/>
      <c r="I70" s="358"/>
      <c r="J70" s="358"/>
      <c r="K70" s="358"/>
    </row>
    <row r="71" spans="1:11" s="442" customFormat="1" ht="16.5" customHeight="1">
      <c r="A71" s="423"/>
      <c r="B71" s="559"/>
      <c r="C71" s="358"/>
      <c r="D71" s="358"/>
      <c r="E71" s="358"/>
      <c r="F71" s="358"/>
      <c r="G71" s="358"/>
      <c r="H71" s="358"/>
      <c r="I71" s="358"/>
      <c r="J71" s="358"/>
      <c r="K71" s="358"/>
    </row>
    <row r="72" spans="1:11" s="442" customFormat="1" ht="16.5" customHeight="1">
      <c r="A72" s="423"/>
      <c r="B72" s="559"/>
      <c r="C72" s="358"/>
      <c r="D72" s="358"/>
      <c r="E72" s="358"/>
      <c r="F72" s="358"/>
      <c r="G72" s="358"/>
      <c r="H72" s="358"/>
      <c r="I72" s="358"/>
      <c r="J72" s="358"/>
      <c r="K72" s="358"/>
    </row>
    <row r="73" spans="1:11" s="442" customFormat="1" ht="16.5" customHeight="1">
      <c r="A73" s="423"/>
      <c r="B73" s="559"/>
      <c r="C73" s="358"/>
      <c r="D73" s="358"/>
      <c r="E73" s="358"/>
      <c r="F73" s="358"/>
      <c r="G73" s="358"/>
      <c r="H73" s="358"/>
      <c r="I73" s="358"/>
      <c r="J73" s="358"/>
      <c r="K73" s="358"/>
    </row>
    <row r="74" spans="1:11" s="442" customFormat="1" ht="16.5" customHeight="1">
      <c r="A74" s="423"/>
      <c r="B74" s="559"/>
      <c r="C74" s="358"/>
      <c r="D74" s="358"/>
      <c r="E74" s="358"/>
      <c r="F74" s="358"/>
      <c r="G74" s="358"/>
      <c r="H74" s="358"/>
      <c r="I74" s="358"/>
      <c r="J74" s="358"/>
      <c r="K74" s="358"/>
    </row>
    <row r="75" spans="1:11" s="442" customFormat="1" ht="16.5" customHeight="1">
      <c r="A75" s="423"/>
      <c r="B75" s="559"/>
      <c r="C75" s="358"/>
      <c r="D75" s="358"/>
      <c r="E75" s="358"/>
      <c r="F75" s="358"/>
      <c r="G75" s="358"/>
      <c r="H75" s="358"/>
      <c r="I75" s="358"/>
      <c r="J75" s="358"/>
      <c r="K75" s="358"/>
    </row>
    <row r="76" spans="1:11" s="442" customFormat="1" ht="16.5" customHeight="1">
      <c r="A76" s="423"/>
      <c r="B76" s="559"/>
      <c r="C76" s="358"/>
      <c r="D76" s="358"/>
      <c r="E76" s="358"/>
      <c r="F76" s="358"/>
      <c r="G76" s="358"/>
      <c r="H76" s="358"/>
      <c r="I76" s="358"/>
      <c r="J76" s="358"/>
      <c r="K76" s="358"/>
    </row>
    <row r="77" spans="1:11" s="442" customFormat="1" ht="16.5" customHeight="1">
      <c r="A77" s="423"/>
      <c r="B77" s="559"/>
      <c r="C77" s="358"/>
      <c r="D77" s="358"/>
      <c r="E77" s="358"/>
      <c r="F77" s="358"/>
      <c r="G77" s="358"/>
      <c r="H77" s="358"/>
      <c r="I77" s="358"/>
      <c r="J77" s="358"/>
      <c r="K77" s="358"/>
    </row>
    <row r="78" spans="1:11" s="442" customFormat="1" ht="16.5" customHeight="1">
      <c r="A78" s="423"/>
      <c r="B78" s="559"/>
      <c r="C78" s="358"/>
      <c r="D78" s="358"/>
      <c r="E78" s="358"/>
      <c r="F78" s="358"/>
      <c r="G78" s="358"/>
      <c r="H78" s="358"/>
      <c r="I78" s="358"/>
      <c r="J78" s="358"/>
      <c r="K78" s="358"/>
    </row>
    <row r="79" spans="1:11" s="442" customFormat="1" ht="16.5" customHeight="1">
      <c r="A79" s="423"/>
      <c r="B79" s="559"/>
      <c r="C79" s="358"/>
      <c r="D79" s="358"/>
      <c r="E79" s="358"/>
      <c r="F79" s="358"/>
      <c r="G79" s="358"/>
      <c r="H79" s="358"/>
      <c r="I79" s="358"/>
      <c r="J79" s="358"/>
      <c r="K79" s="358"/>
    </row>
    <row r="80" spans="1:11" s="442" customFormat="1" ht="16.5" customHeight="1">
      <c r="A80" s="423"/>
      <c r="B80" s="559"/>
      <c r="C80" s="358"/>
      <c r="D80" s="358"/>
      <c r="E80" s="358"/>
      <c r="F80" s="358"/>
      <c r="G80" s="358"/>
      <c r="H80" s="358"/>
      <c r="I80" s="358"/>
      <c r="J80" s="358"/>
      <c r="K80" s="358"/>
    </row>
    <row r="81" spans="1:11" s="442" customFormat="1" ht="16.5" customHeight="1">
      <c r="A81" s="423"/>
      <c r="B81" s="559"/>
      <c r="C81" s="358"/>
      <c r="D81" s="358"/>
      <c r="E81" s="358"/>
      <c r="F81" s="358"/>
      <c r="G81" s="358"/>
      <c r="H81" s="358"/>
      <c r="I81" s="358"/>
      <c r="J81" s="358"/>
      <c r="K81" s="358"/>
    </row>
    <row r="82" spans="1:11" s="442" customFormat="1" ht="16.5" customHeight="1">
      <c r="A82" s="423"/>
      <c r="B82" s="358"/>
      <c r="C82" s="358"/>
      <c r="D82" s="358"/>
      <c r="E82" s="358"/>
      <c r="F82" s="358"/>
      <c r="G82" s="358"/>
      <c r="H82" s="358"/>
      <c r="I82" s="358"/>
      <c r="J82" s="358"/>
      <c r="K82" s="358"/>
    </row>
    <row r="83" spans="1:5" ht="16.5" customHeight="1">
      <c r="A83" s="563"/>
      <c r="B83" s="564"/>
      <c r="C83" s="564"/>
      <c r="D83" s="564"/>
      <c r="E83" s="564"/>
    </row>
    <row r="84" spans="1:5" ht="16.5" customHeight="1">
      <c r="A84" s="563"/>
      <c r="B84" s="565"/>
      <c r="C84" s="565"/>
      <c r="D84" s="565"/>
      <c r="E84" s="565"/>
    </row>
  </sheetData>
  <sheetProtection/>
  <mergeCells count="6">
    <mergeCell ref="A1:K1"/>
    <mergeCell ref="A2:K2"/>
    <mergeCell ref="I3:K3"/>
    <mergeCell ref="F4:K4"/>
    <mergeCell ref="F5:H5"/>
    <mergeCell ref="I5:K5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57"/>
  <sheetViews>
    <sheetView zoomScalePageLayoutView="0" workbookViewId="0" topLeftCell="A1">
      <selection activeCell="C31" sqref="C31"/>
    </sheetView>
  </sheetViews>
  <sheetFormatPr defaultColWidth="9.140625" defaultRowHeight="12.75"/>
  <cols>
    <col min="1" max="1" width="9.140625" style="11" customWidth="1"/>
    <col min="2" max="2" width="6.140625" style="11" customWidth="1"/>
    <col min="3" max="3" width="41.140625" style="11" bestFit="1" customWidth="1"/>
    <col min="4" max="4" width="15.140625" style="11" customWidth="1"/>
    <col min="5" max="7" width="11.7109375" style="11" customWidth="1"/>
    <col min="8" max="8" width="11.00390625" style="11" customWidth="1"/>
    <col min="9" max="16384" width="9.140625" style="11" customWidth="1"/>
  </cols>
  <sheetData>
    <row r="1" spans="2:8" ht="12.75">
      <c r="B1" s="1826" t="s">
        <v>1338</v>
      </c>
      <c r="C1" s="1826"/>
      <c r="D1" s="1826"/>
      <c r="E1" s="1826"/>
      <c r="F1" s="1826"/>
      <c r="G1" s="1826"/>
      <c r="H1" s="1826"/>
    </row>
    <row r="2" spans="2:8" ht="15" customHeight="1">
      <c r="B2" s="2075" t="s">
        <v>1339</v>
      </c>
      <c r="C2" s="2075"/>
      <c r="D2" s="2075"/>
      <c r="E2" s="2075"/>
      <c r="F2" s="2075"/>
      <c r="G2" s="2075"/>
      <c r="H2" s="2075"/>
    </row>
    <row r="3" spans="2:8" ht="15" customHeight="1" thickBot="1">
      <c r="B3" s="2076" t="s">
        <v>550</v>
      </c>
      <c r="C3" s="2076"/>
      <c r="D3" s="2076"/>
      <c r="E3" s="2076"/>
      <c r="F3" s="2076"/>
      <c r="G3" s="2076"/>
      <c r="H3" s="2076"/>
    </row>
    <row r="4" spans="2:8" ht="15" customHeight="1" thickTop="1">
      <c r="B4" s="1482"/>
      <c r="C4" s="1483"/>
      <c r="D4" s="2077" t="s">
        <v>573</v>
      </c>
      <c r="E4" s="2077"/>
      <c r="F4" s="2077"/>
      <c r="G4" s="2078" t="s">
        <v>66</v>
      </c>
      <c r="H4" s="2079"/>
    </row>
    <row r="5" spans="2:8" ht="15" customHeight="1">
      <c r="B5" s="1484"/>
      <c r="C5" s="1485"/>
      <c r="D5" s="1486" t="s">
        <v>63</v>
      </c>
      <c r="E5" s="1486" t="s">
        <v>1213</v>
      </c>
      <c r="F5" s="1486" t="s">
        <v>1214</v>
      </c>
      <c r="G5" s="1461" t="s">
        <v>64</v>
      </c>
      <c r="H5" s="1463" t="s">
        <v>65</v>
      </c>
    </row>
    <row r="6" spans="2:8" ht="15" customHeight="1">
      <c r="B6" s="1464"/>
      <c r="C6" s="1465" t="s">
        <v>1272</v>
      </c>
      <c r="D6" s="1466">
        <v>28940.72003199999</v>
      </c>
      <c r="E6" s="1466">
        <v>31832.653201</v>
      </c>
      <c r="F6" s="1466">
        <v>43222.56481000001</v>
      </c>
      <c r="G6" s="1487">
        <v>9.992609602671848</v>
      </c>
      <c r="H6" s="1468">
        <v>35.78059151111603</v>
      </c>
    </row>
    <row r="7" spans="2:8" ht="15" customHeight="1">
      <c r="B7" s="1469">
        <v>1</v>
      </c>
      <c r="C7" s="1470" t="s">
        <v>1551</v>
      </c>
      <c r="D7" s="1471">
        <v>307.145814</v>
      </c>
      <c r="E7" s="1471">
        <v>605.1177670000001</v>
      </c>
      <c r="F7" s="1471">
        <v>831.0169860000001</v>
      </c>
      <c r="G7" s="1488">
        <v>97.0131902888314</v>
      </c>
      <c r="H7" s="1473">
        <v>37.331447086728815</v>
      </c>
    </row>
    <row r="8" spans="2:8" ht="15" customHeight="1">
      <c r="B8" s="1469">
        <v>2</v>
      </c>
      <c r="C8" s="1470" t="s">
        <v>1340</v>
      </c>
      <c r="D8" s="1471">
        <v>262.54677399999997</v>
      </c>
      <c r="E8" s="1471">
        <v>273.80191</v>
      </c>
      <c r="F8" s="1471">
        <v>375.06641800000006</v>
      </c>
      <c r="G8" s="1488">
        <v>4.2869069874764705</v>
      </c>
      <c r="H8" s="1473">
        <v>36.98458787230521</v>
      </c>
    </row>
    <row r="9" spans="2:8" ht="15" customHeight="1">
      <c r="B9" s="1469">
        <v>3</v>
      </c>
      <c r="C9" s="1470" t="s">
        <v>1341</v>
      </c>
      <c r="D9" s="1471">
        <v>232.088515</v>
      </c>
      <c r="E9" s="1471">
        <v>149.846182</v>
      </c>
      <c r="F9" s="1471">
        <v>387.410763</v>
      </c>
      <c r="G9" s="1488">
        <v>-35.43576165326405</v>
      </c>
      <c r="H9" s="1473">
        <v>158.53896164001026</v>
      </c>
    </row>
    <row r="10" spans="2:8" ht="15" customHeight="1">
      <c r="B10" s="1469">
        <v>4</v>
      </c>
      <c r="C10" s="1470" t="s">
        <v>1342</v>
      </c>
      <c r="D10" s="1471">
        <v>510.21667400000007</v>
      </c>
      <c r="E10" s="1471">
        <v>529.8815420000001</v>
      </c>
      <c r="F10" s="1471">
        <v>707.621024</v>
      </c>
      <c r="G10" s="1488">
        <v>3.854219001866639</v>
      </c>
      <c r="H10" s="1473">
        <v>33.543248426645505</v>
      </c>
    </row>
    <row r="11" spans="2:8" ht="15" customHeight="1">
      <c r="B11" s="1469">
        <v>5</v>
      </c>
      <c r="C11" s="1470" t="s">
        <v>1304</v>
      </c>
      <c r="D11" s="1471">
        <v>2343.7723690000003</v>
      </c>
      <c r="E11" s="1471">
        <v>2613.7745359999994</v>
      </c>
      <c r="F11" s="1471">
        <v>4884.67741</v>
      </c>
      <c r="G11" s="1488">
        <v>11.519982510724745</v>
      </c>
      <c r="H11" s="1473" t="s">
        <v>495</v>
      </c>
    </row>
    <row r="12" spans="2:8" ht="15" customHeight="1">
      <c r="B12" s="1469">
        <v>6</v>
      </c>
      <c r="C12" s="1470" t="s">
        <v>1343</v>
      </c>
      <c r="D12" s="1471">
        <v>117.24264099999999</v>
      </c>
      <c r="E12" s="1471">
        <v>167.282846</v>
      </c>
      <c r="F12" s="1471">
        <v>168.63678900000002</v>
      </c>
      <c r="G12" s="1488">
        <v>42.68089201436533</v>
      </c>
      <c r="H12" s="1473">
        <v>0.8093734847146408</v>
      </c>
    </row>
    <row r="13" spans="2:8" ht="15" customHeight="1">
      <c r="B13" s="1469">
        <v>7</v>
      </c>
      <c r="C13" s="1470" t="s">
        <v>1310</v>
      </c>
      <c r="D13" s="1471">
        <v>91.09193900000001</v>
      </c>
      <c r="E13" s="1471">
        <v>79.233438</v>
      </c>
      <c r="F13" s="1471">
        <v>132.10945099999998</v>
      </c>
      <c r="G13" s="1488">
        <v>-13.018167282617625</v>
      </c>
      <c r="H13" s="1473">
        <v>66.73446758677818</v>
      </c>
    </row>
    <row r="14" spans="2:8" ht="15" customHeight="1">
      <c r="B14" s="1469">
        <v>8</v>
      </c>
      <c r="C14" s="1470" t="s">
        <v>1344</v>
      </c>
      <c r="D14" s="1471">
        <v>3476.518506</v>
      </c>
      <c r="E14" s="1471">
        <v>3576.4630260000004</v>
      </c>
      <c r="F14" s="1471">
        <v>4051.5267129999997</v>
      </c>
      <c r="G14" s="1488">
        <v>2.8748450447627363</v>
      </c>
      <c r="H14" s="1473">
        <v>13.2830588082808</v>
      </c>
    </row>
    <row r="15" spans="2:8" ht="15" customHeight="1">
      <c r="B15" s="1469">
        <v>9</v>
      </c>
      <c r="C15" s="1470" t="s">
        <v>1345</v>
      </c>
      <c r="D15" s="1471">
        <v>71.46287799999999</v>
      </c>
      <c r="E15" s="1471">
        <v>121.18007999999999</v>
      </c>
      <c r="F15" s="1471">
        <v>147.865901</v>
      </c>
      <c r="G15" s="1488">
        <v>69.57066856445385</v>
      </c>
      <c r="H15" s="1473">
        <v>22.021623520961555</v>
      </c>
    </row>
    <row r="16" spans="2:8" ht="15" customHeight="1">
      <c r="B16" s="1469">
        <v>10</v>
      </c>
      <c r="C16" s="1470" t="s">
        <v>1346</v>
      </c>
      <c r="D16" s="1471">
        <v>50.565683</v>
      </c>
      <c r="E16" s="1471">
        <v>227.65461699999997</v>
      </c>
      <c r="F16" s="1471">
        <v>314.70545400000003</v>
      </c>
      <c r="G16" s="1488">
        <v>350.2156472404416</v>
      </c>
      <c r="H16" s="1473">
        <v>38.23811620741259</v>
      </c>
    </row>
    <row r="17" spans="2:8" ht="15" customHeight="1">
      <c r="B17" s="1469">
        <v>11</v>
      </c>
      <c r="C17" s="1470" t="s">
        <v>1230</v>
      </c>
      <c r="D17" s="1471">
        <v>306.211976</v>
      </c>
      <c r="E17" s="1471">
        <v>0</v>
      </c>
      <c r="F17" s="1471">
        <v>0</v>
      </c>
      <c r="G17" s="1488">
        <v>-100</v>
      </c>
      <c r="H17" s="1473" t="s">
        <v>495</v>
      </c>
    </row>
    <row r="18" spans="2:8" ht="15" customHeight="1">
      <c r="B18" s="1469">
        <v>12</v>
      </c>
      <c r="C18" s="1470" t="s">
        <v>1347</v>
      </c>
      <c r="D18" s="1471">
        <v>295.29033400000003</v>
      </c>
      <c r="E18" s="1471">
        <v>304.159806</v>
      </c>
      <c r="F18" s="1471">
        <v>577.576999</v>
      </c>
      <c r="G18" s="1488">
        <v>3.0036445419171685</v>
      </c>
      <c r="H18" s="1473">
        <v>89.89261158326752</v>
      </c>
    </row>
    <row r="19" spans="2:8" ht="15" customHeight="1">
      <c r="B19" s="1469">
        <v>13</v>
      </c>
      <c r="C19" s="1470" t="s">
        <v>1348</v>
      </c>
      <c r="D19" s="1471">
        <v>374.120303</v>
      </c>
      <c r="E19" s="1471">
        <v>306.544492</v>
      </c>
      <c r="F19" s="1471">
        <v>1322.4825509999998</v>
      </c>
      <c r="G19" s="1488">
        <v>-18.062588546551027</v>
      </c>
      <c r="H19" s="1473">
        <v>331.41618444085435</v>
      </c>
    </row>
    <row r="20" spans="2:8" ht="15" customHeight="1">
      <c r="B20" s="1469">
        <v>14</v>
      </c>
      <c r="C20" s="1470" t="s">
        <v>1319</v>
      </c>
      <c r="D20" s="1471">
        <v>249.81620500000002</v>
      </c>
      <c r="E20" s="1471">
        <v>235.792622</v>
      </c>
      <c r="F20" s="1471">
        <v>234.07793600000002</v>
      </c>
      <c r="G20" s="1488">
        <v>-5.613560177171067</v>
      </c>
      <c r="H20" s="1473">
        <v>-0.727200870602303</v>
      </c>
    </row>
    <row r="21" spans="2:8" ht="15" customHeight="1">
      <c r="B21" s="1469">
        <v>15</v>
      </c>
      <c r="C21" s="1470" t="s">
        <v>1349</v>
      </c>
      <c r="D21" s="1471">
        <v>301.73832899999996</v>
      </c>
      <c r="E21" s="1471">
        <v>452.256717</v>
      </c>
      <c r="F21" s="1471">
        <v>393.112849</v>
      </c>
      <c r="G21" s="1488">
        <v>49.88374811341919</v>
      </c>
      <c r="H21" s="1473">
        <v>-13.077499078913618</v>
      </c>
    </row>
    <row r="22" spans="2:8" ht="15" customHeight="1">
      <c r="B22" s="1469">
        <v>16</v>
      </c>
      <c r="C22" s="1470" t="s">
        <v>1350</v>
      </c>
      <c r="D22" s="1471">
        <v>306.45705999999996</v>
      </c>
      <c r="E22" s="1471">
        <v>360.870657</v>
      </c>
      <c r="F22" s="1471">
        <v>496.846949</v>
      </c>
      <c r="G22" s="1488">
        <v>17.75570026025835</v>
      </c>
      <c r="H22" s="1473">
        <v>37.68006330312414</v>
      </c>
    </row>
    <row r="23" spans="2:8" ht="15" customHeight="1">
      <c r="B23" s="1469">
        <v>17</v>
      </c>
      <c r="C23" s="1470" t="s">
        <v>1351</v>
      </c>
      <c r="D23" s="1471">
        <v>2622.7697369999996</v>
      </c>
      <c r="E23" s="1471">
        <v>2611.1877350000004</v>
      </c>
      <c r="F23" s="1471">
        <v>5527.765849</v>
      </c>
      <c r="G23" s="1488">
        <v>-0.4415943129360187</v>
      </c>
      <c r="H23" s="1473">
        <v>111.69545854197261</v>
      </c>
    </row>
    <row r="24" spans="2:8" ht="15" customHeight="1">
      <c r="B24" s="1469">
        <v>18</v>
      </c>
      <c r="C24" s="1470" t="s">
        <v>1352</v>
      </c>
      <c r="D24" s="1471">
        <v>132.159849</v>
      </c>
      <c r="E24" s="1471">
        <v>168.820664</v>
      </c>
      <c r="F24" s="1471">
        <v>244.90182600000003</v>
      </c>
      <c r="G24" s="1488">
        <v>27.73975248715665</v>
      </c>
      <c r="H24" s="1473">
        <v>45.06626155670139</v>
      </c>
    </row>
    <row r="25" spans="2:8" ht="15" customHeight="1">
      <c r="B25" s="1469">
        <v>19</v>
      </c>
      <c r="C25" s="1470" t="s">
        <v>1353</v>
      </c>
      <c r="D25" s="1471">
        <v>122.944972</v>
      </c>
      <c r="E25" s="1471">
        <v>104.380194</v>
      </c>
      <c r="F25" s="1471">
        <v>202.00829199999998</v>
      </c>
      <c r="G25" s="1488">
        <v>-15.100070948814405</v>
      </c>
      <c r="H25" s="1473">
        <v>93.53124789172168</v>
      </c>
    </row>
    <row r="26" spans="2:8" ht="15" customHeight="1">
      <c r="B26" s="1469">
        <v>20</v>
      </c>
      <c r="C26" s="1470" t="s">
        <v>1324</v>
      </c>
      <c r="D26" s="1471">
        <v>2629.6715359999994</v>
      </c>
      <c r="E26" s="1471">
        <v>71.074675</v>
      </c>
      <c r="F26" s="1471">
        <v>296.816617</v>
      </c>
      <c r="G26" s="1488">
        <v>-97.29720331885586</v>
      </c>
      <c r="H26" s="1473">
        <v>317.6123450441384</v>
      </c>
    </row>
    <row r="27" spans="2:8" ht="15" customHeight="1">
      <c r="B27" s="1469">
        <v>21</v>
      </c>
      <c r="C27" s="1470" t="s">
        <v>1552</v>
      </c>
      <c r="D27" s="1471">
        <v>113.705082</v>
      </c>
      <c r="E27" s="1471">
        <v>117.142244</v>
      </c>
      <c r="F27" s="1471">
        <v>239.67335900000003</v>
      </c>
      <c r="G27" s="1488">
        <v>3.022874562458</v>
      </c>
      <c r="H27" s="1473">
        <v>104.6002798102451</v>
      </c>
    </row>
    <row r="28" spans="2:8" ht="15" customHeight="1">
      <c r="B28" s="1469">
        <v>22</v>
      </c>
      <c r="C28" s="1470" t="s">
        <v>1354</v>
      </c>
      <c r="D28" s="1471">
        <v>0</v>
      </c>
      <c r="E28" s="1471">
        <v>92.419625</v>
      </c>
      <c r="F28" s="1471">
        <v>39.080847000000006</v>
      </c>
      <c r="G28" s="1488" t="s">
        <v>495</v>
      </c>
      <c r="H28" s="1473">
        <v>-57.71369230290644</v>
      </c>
    </row>
    <row r="29" spans="2:8" ht="15" customHeight="1">
      <c r="B29" s="1469">
        <v>23</v>
      </c>
      <c r="C29" s="1470" t="s">
        <v>1355</v>
      </c>
      <c r="D29" s="1471">
        <v>223.30645799999996</v>
      </c>
      <c r="E29" s="1471">
        <v>854.277784</v>
      </c>
      <c r="F29" s="1471">
        <v>1010.9795299999998</v>
      </c>
      <c r="G29" s="1488">
        <v>282.5584766563268</v>
      </c>
      <c r="H29" s="1473">
        <v>18.34318402455375</v>
      </c>
    </row>
    <row r="30" spans="2:8" ht="15" customHeight="1">
      <c r="B30" s="1469">
        <v>24</v>
      </c>
      <c r="C30" s="1470" t="s">
        <v>1356</v>
      </c>
      <c r="D30" s="1471">
        <v>212.454386</v>
      </c>
      <c r="E30" s="1471">
        <v>297.56025900000003</v>
      </c>
      <c r="F30" s="1471">
        <v>369.567455</v>
      </c>
      <c r="G30" s="1488">
        <v>40.058421293312364</v>
      </c>
      <c r="H30" s="1473">
        <v>24.199197917756862</v>
      </c>
    </row>
    <row r="31" spans="2:8" ht="15" customHeight="1">
      <c r="B31" s="1469">
        <v>25</v>
      </c>
      <c r="C31" s="1470" t="s">
        <v>1278</v>
      </c>
      <c r="D31" s="1471">
        <v>3096.38724</v>
      </c>
      <c r="E31" s="1471">
        <v>4243.953313999999</v>
      </c>
      <c r="F31" s="1471">
        <v>3271.586359</v>
      </c>
      <c r="G31" s="1488">
        <v>37.06145210700453</v>
      </c>
      <c r="H31" s="1473">
        <v>-22.911820254769182</v>
      </c>
    </row>
    <row r="32" spans="2:8" ht="15" customHeight="1">
      <c r="B32" s="1469">
        <v>26</v>
      </c>
      <c r="C32" s="1470" t="s">
        <v>1357</v>
      </c>
      <c r="D32" s="1471">
        <v>25.393952000000002</v>
      </c>
      <c r="E32" s="1471">
        <v>33.511021</v>
      </c>
      <c r="F32" s="1471">
        <v>30.473957000000002</v>
      </c>
      <c r="G32" s="1488">
        <v>31.96457565959011</v>
      </c>
      <c r="H32" s="1473">
        <v>-9.062881133940976</v>
      </c>
    </row>
    <row r="33" spans="2:8" ht="15" customHeight="1">
      <c r="B33" s="1469">
        <v>27</v>
      </c>
      <c r="C33" s="1470" t="s">
        <v>1255</v>
      </c>
      <c r="D33" s="1471">
        <v>1270.933659</v>
      </c>
      <c r="E33" s="1471">
        <v>1362.088182</v>
      </c>
      <c r="F33" s="1471">
        <v>1279.8410210000002</v>
      </c>
      <c r="G33" s="1488">
        <v>7.172248712944025</v>
      </c>
      <c r="H33" s="1473">
        <v>-6.0383139716573595</v>
      </c>
    </row>
    <row r="34" spans="2:8" ht="15" customHeight="1">
      <c r="B34" s="1469">
        <v>28</v>
      </c>
      <c r="C34" s="1470" t="s">
        <v>1358</v>
      </c>
      <c r="D34" s="1471">
        <v>75.935121</v>
      </c>
      <c r="E34" s="1471">
        <v>180.81718999999998</v>
      </c>
      <c r="F34" s="1471">
        <v>126.179367</v>
      </c>
      <c r="G34" s="1488">
        <v>138.1206319536911</v>
      </c>
      <c r="H34" s="1473">
        <v>-30.217161874930127</v>
      </c>
    </row>
    <row r="35" spans="2:8" ht="15" customHeight="1">
      <c r="B35" s="1469">
        <v>29</v>
      </c>
      <c r="C35" s="1470" t="s">
        <v>1359</v>
      </c>
      <c r="D35" s="1471">
        <v>170.95817599999998</v>
      </c>
      <c r="E35" s="1471">
        <v>519.3216890000001</v>
      </c>
      <c r="F35" s="1471">
        <v>449.29300600000005</v>
      </c>
      <c r="G35" s="1488">
        <v>203.77119196685868</v>
      </c>
      <c r="H35" s="1473">
        <v>-13.484644389654989</v>
      </c>
    </row>
    <row r="36" spans="2:8" ht="15" customHeight="1">
      <c r="B36" s="1469">
        <v>30</v>
      </c>
      <c r="C36" s="1470" t="s">
        <v>1360</v>
      </c>
      <c r="D36" s="1471">
        <v>22.954614</v>
      </c>
      <c r="E36" s="1471">
        <v>15.703195000000001</v>
      </c>
      <c r="F36" s="1471">
        <v>508.723023</v>
      </c>
      <c r="G36" s="1488">
        <v>-31.590245865166793</v>
      </c>
      <c r="H36" s="1473">
        <v>3139.614759926244</v>
      </c>
    </row>
    <row r="37" spans="2:8" ht="15" customHeight="1">
      <c r="B37" s="1469">
        <v>31</v>
      </c>
      <c r="C37" s="1470" t="s">
        <v>1361</v>
      </c>
      <c r="D37" s="1471">
        <v>324.89379099999996</v>
      </c>
      <c r="E37" s="1471">
        <v>336.788181</v>
      </c>
      <c r="F37" s="1471">
        <v>343.130765</v>
      </c>
      <c r="G37" s="1488">
        <v>3.661008714075436</v>
      </c>
      <c r="H37" s="1473">
        <v>1.8832561110569372</v>
      </c>
    </row>
    <row r="38" spans="2:8" ht="15" customHeight="1">
      <c r="B38" s="1469">
        <v>32</v>
      </c>
      <c r="C38" s="1470" t="s">
        <v>1362</v>
      </c>
      <c r="D38" s="1471">
        <v>5904.023862</v>
      </c>
      <c r="E38" s="1471">
        <v>6656.002611999999</v>
      </c>
      <c r="F38" s="1471">
        <v>9179.258373</v>
      </c>
      <c r="G38" s="1488">
        <v>12.736715968239068</v>
      </c>
      <c r="H38" s="1473">
        <v>37.90947672482676</v>
      </c>
    </row>
    <row r="39" spans="2:8" ht="15" customHeight="1">
      <c r="B39" s="1469">
        <v>33</v>
      </c>
      <c r="C39" s="1470" t="s">
        <v>1363</v>
      </c>
      <c r="D39" s="1471">
        <v>50.011033000000005</v>
      </c>
      <c r="E39" s="1471">
        <v>155.65018500000002</v>
      </c>
      <c r="F39" s="1471">
        <v>297.362869</v>
      </c>
      <c r="G39" s="1488">
        <v>211.23169361448703</v>
      </c>
      <c r="H39" s="1473">
        <v>91.04562516260418</v>
      </c>
    </row>
    <row r="40" spans="2:8" ht="15" customHeight="1">
      <c r="B40" s="1469">
        <v>34</v>
      </c>
      <c r="C40" s="1470" t="s">
        <v>1364</v>
      </c>
      <c r="D40" s="1471">
        <v>242.47566999999995</v>
      </c>
      <c r="E40" s="1471">
        <v>288.4783259999999</v>
      </c>
      <c r="F40" s="1471">
        <v>353.694385</v>
      </c>
      <c r="G40" s="1488">
        <v>18.972070888596775</v>
      </c>
      <c r="H40" s="1473">
        <v>22.606918136373295</v>
      </c>
    </row>
    <row r="41" spans="2:8" ht="15" customHeight="1">
      <c r="B41" s="1469">
        <v>35</v>
      </c>
      <c r="C41" s="1470" t="s">
        <v>1365</v>
      </c>
      <c r="D41" s="1471">
        <v>372.55097199999994</v>
      </c>
      <c r="E41" s="1471">
        <v>739.1511390000001</v>
      </c>
      <c r="F41" s="1471">
        <v>820.8789999999999</v>
      </c>
      <c r="G41" s="1488">
        <v>98.40268702882358</v>
      </c>
      <c r="H41" s="1473">
        <v>11.056989117350184</v>
      </c>
    </row>
    <row r="42" spans="2:8" ht="15" customHeight="1">
      <c r="B42" s="1469">
        <v>36</v>
      </c>
      <c r="C42" s="1470" t="s">
        <v>1366</v>
      </c>
      <c r="D42" s="1471">
        <v>171.202135</v>
      </c>
      <c r="E42" s="1471">
        <v>107.191183</v>
      </c>
      <c r="F42" s="1471">
        <v>115.44950799999998</v>
      </c>
      <c r="G42" s="1488">
        <v>-37.38910849447059</v>
      </c>
      <c r="H42" s="1473">
        <v>7.704295044490721</v>
      </c>
    </row>
    <row r="43" spans="2:8" ht="15" customHeight="1">
      <c r="B43" s="1469">
        <v>37</v>
      </c>
      <c r="C43" s="1470" t="s">
        <v>1367</v>
      </c>
      <c r="D43" s="1471">
        <v>1498.656533</v>
      </c>
      <c r="E43" s="1471">
        <v>2203.119502</v>
      </c>
      <c r="F43" s="1471">
        <v>2860.83045</v>
      </c>
      <c r="G43" s="1488">
        <v>47.006298874219766</v>
      </c>
      <c r="H43" s="1473">
        <v>29.85362107697415</v>
      </c>
    </row>
    <row r="44" spans="2:8" ht="15" customHeight="1">
      <c r="B44" s="1469">
        <v>38</v>
      </c>
      <c r="C44" s="1470" t="s">
        <v>1368</v>
      </c>
      <c r="D44" s="1471">
        <v>143.32980699999996</v>
      </c>
      <c r="E44" s="1471">
        <v>280.635966</v>
      </c>
      <c r="F44" s="1471">
        <v>168.483091</v>
      </c>
      <c r="G44" s="1488">
        <v>95.79735148879399</v>
      </c>
      <c r="H44" s="1473">
        <v>-39.96382808609784</v>
      </c>
    </row>
    <row r="45" spans="2:8" ht="15" customHeight="1">
      <c r="B45" s="1469">
        <v>39</v>
      </c>
      <c r="C45" s="1470" t="s">
        <v>1369</v>
      </c>
      <c r="D45" s="1471">
        <v>53.729226999999995</v>
      </c>
      <c r="E45" s="1471">
        <v>85.729318</v>
      </c>
      <c r="F45" s="1471">
        <v>82.629535</v>
      </c>
      <c r="G45" s="1488">
        <v>59.55807069400052</v>
      </c>
      <c r="H45" s="1473">
        <v>-3.6157793766655146</v>
      </c>
    </row>
    <row r="46" spans="2:8" ht="15" customHeight="1">
      <c r="B46" s="1469">
        <v>40</v>
      </c>
      <c r="C46" s="1470" t="s">
        <v>1370</v>
      </c>
      <c r="D46" s="1471">
        <v>163.98622</v>
      </c>
      <c r="E46" s="1471">
        <v>303.78878</v>
      </c>
      <c r="F46" s="1471">
        <v>379.222133</v>
      </c>
      <c r="G46" s="1488">
        <v>85.2526267146105</v>
      </c>
      <c r="H46" s="1473">
        <v>24.830855504275036</v>
      </c>
    </row>
    <row r="47" spans="2:8" ht="15" customHeight="1">
      <c r="B47" s="1469"/>
      <c r="C47" s="1475" t="s">
        <v>1371</v>
      </c>
      <c r="D47" s="1476">
        <v>8898.24327609</v>
      </c>
      <c r="E47" s="1476">
        <v>10223.277867999997</v>
      </c>
      <c r="F47" s="1476">
        <v>19900.4493806</v>
      </c>
      <c r="G47" s="1489">
        <v>14.889879505671374</v>
      </c>
      <c r="H47" s="1490">
        <v>94.65864141569264</v>
      </c>
    </row>
    <row r="48" spans="2:8" ht="15" customHeight="1" thickBot="1">
      <c r="B48" s="1491"/>
      <c r="C48" s="1492" t="s">
        <v>1372</v>
      </c>
      <c r="D48" s="1493">
        <v>37838.85047641</v>
      </c>
      <c r="E48" s="1493">
        <v>42055.931069</v>
      </c>
      <c r="F48" s="1493">
        <v>63123.0058615999</v>
      </c>
      <c r="G48" s="1494">
        <v>11.144264168612025</v>
      </c>
      <c r="H48" s="1495">
        <v>50.093118881224484</v>
      </c>
    </row>
    <row r="49" spans="2:8" ht="15" customHeight="1" thickTop="1">
      <c r="B49" s="1430" t="s">
        <v>1269</v>
      </c>
      <c r="C49" s="1430"/>
      <c r="D49" s="1430"/>
      <c r="E49" s="1496"/>
      <c r="F49" s="1496"/>
      <c r="G49" s="1496"/>
      <c r="H49" s="1497"/>
    </row>
    <row r="50" spans="2:8" ht="15" customHeight="1">
      <c r="B50" s="1498"/>
      <c r="C50" s="1499"/>
      <c r="D50" s="1499">
        <f>D47+D6</f>
        <v>37838.96330808999</v>
      </c>
      <c r="E50" s="1500"/>
      <c r="F50" s="1500"/>
      <c r="G50" s="1500"/>
      <c r="H50" s="1501"/>
    </row>
    <row r="51" spans="2:8" ht="15" customHeight="1">
      <c r="B51" s="1498"/>
      <c r="C51" s="1499"/>
      <c r="D51" s="1499"/>
      <c r="E51" s="1500"/>
      <c r="F51" s="1500"/>
      <c r="G51" s="1500"/>
      <c r="H51" s="1501"/>
    </row>
    <row r="52" spans="2:8" ht="15" customHeight="1">
      <c r="B52" s="1498"/>
      <c r="C52" s="1499"/>
      <c r="D52" s="1499"/>
      <c r="E52" s="1500"/>
      <c r="F52" s="1500"/>
      <c r="G52" s="1500"/>
      <c r="H52" s="1501"/>
    </row>
    <row r="53" spans="2:8" ht="15" customHeight="1">
      <c r="B53" s="1498"/>
      <c r="C53" s="1499"/>
      <c r="D53" s="1499"/>
      <c r="E53" s="1500"/>
      <c r="F53" s="1500"/>
      <c r="G53" s="1500"/>
      <c r="H53" s="1501"/>
    </row>
    <row r="54" spans="2:8" ht="15" customHeight="1">
      <c r="B54" s="1498"/>
      <c r="C54" s="1499"/>
      <c r="D54" s="1499"/>
      <c r="E54" s="1500"/>
      <c r="F54" s="1500"/>
      <c r="G54" s="1500"/>
      <c r="H54" s="1501"/>
    </row>
    <row r="55" spans="2:8" ht="15" customHeight="1">
      <c r="B55" s="1498"/>
      <c r="C55" s="1499"/>
      <c r="D55" s="1499"/>
      <c r="E55" s="1500"/>
      <c r="F55" s="1500"/>
      <c r="G55" s="1500"/>
      <c r="H55" s="1501"/>
    </row>
    <row r="56" spans="2:8" ht="15" customHeight="1">
      <c r="B56" s="1499"/>
      <c r="C56" s="1502"/>
      <c r="D56" s="1502"/>
      <c r="E56" s="1503"/>
      <c r="F56" s="1503"/>
      <c r="G56" s="1503"/>
      <c r="H56" s="1504"/>
    </row>
    <row r="57" spans="2:8" ht="15" customHeight="1">
      <c r="B57" s="1499"/>
      <c r="C57" s="1502"/>
      <c r="D57" s="1502"/>
      <c r="E57" s="1503"/>
      <c r="F57" s="1503"/>
      <c r="G57" s="1503"/>
      <c r="H57" s="1504"/>
    </row>
  </sheetData>
  <sheetProtection/>
  <mergeCells count="5">
    <mergeCell ref="B1:H1"/>
    <mergeCell ref="B2:H2"/>
    <mergeCell ref="B3:H3"/>
    <mergeCell ref="D4:F4"/>
    <mergeCell ref="G4:H4"/>
  </mergeCells>
  <printOptions/>
  <pageMargins left="0.7" right="0.7" top="0.75" bottom="0.75" header="0.3" footer="0.3"/>
  <pageSetup fitToHeight="1" fitToWidth="1" horizontalDpi="600" verticalDpi="600" orientation="portrait" scale="85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3"/>
  <sheetViews>
    <sheetView zoomScalePageLayoutView="0" workbookViewId="0" topLeftCell="A1">
      <selection activeCell="G14" sqref="G14"/>
    </sheetView>
  </sheetViews>
  <sheetFormatPr defaultColWidth="9.140625" defaultRowHeight="12.75"/>
  <cols>
    <col min="2" max="2" width="4.7109375" style="0" customWidth="1"/>
    <col min="3" max="3" width="30.00390625" style="0" bestFit="1" customWidth="1"/>
    <col min="4" max="7" width="11.7109375" style="0" customWidth="1"/>
    <col min="8" max="8" width="13.7109375" style="0" bestFit="1" customWidth="1"/>
  </cols>
  <sheetData>
    <row r="1" spans="2:8" ht="12.75">
      <c r="B1" s="1826" t="s">
        <v>1373</v>
      </c>
      <c r="C1" s="1826"/>
      <c r="D1" s="1826"/>
      <c r="E1" s="1826"/>
      <c r="F1" s="1826"/>
      <c r="G1" s="1826"/>
      <c r="H1" s="1826"/>
    </row>
    <row r="2" spans="2:8" ht="15" customHeight="1">
      <c r="B2" s="2080" t="s">
        <v>1374</v>
      </c>
      <c r="C2" s="2080"/>
      <c r="D2" s="2080"/>
      <c r="E2" s="2080"/>
      <c r="F2" s="2080"/>
      <c r="G2" s="2080"/>
      <c r="H2" s="2080"/>
    </row>
    <row r="3" spans="2:8" ht="15" customHeight="1" thickBot="1">
      <c r="B3" s="2081" t="s">
        <v>550</v>
      </c>
      <c r="C3" s="2081"/>
      <c r="D3" s="2081"/>
      <c r="E3" s="2081"/>
      <c r="F3" s="2081"/>
      <c r="G3" s="2081"/>
      <c r="H3" s="2081"/>
    </row>
    <row r="4" spans="2:8" ht="15" customHeight="1" thickTop="1">
      <c r="B4" s="1505"/>
      <c r="C4" s="1506"/>
      <c r="D4" s="2082" t="s">
        <v>573</v>
      </c>
      <c r="E4" s="2082"/>
      <c r="F4" s="2082"/>
      <c r="G4" s="2083" t="s">
        <v>66</v>
      </c>
      <c r="H4" s="2084"/>
    </row>
    <row r="5" spans="2:8" ht="15" customHeight="1">
      <c r="B5" s="1507"/>
      <c r="C5" s="1508"/>
      <c r="D5" s="1509" t="s">
        <v>63</v>
      </c>
      <c r="E5" s="1509" t="s">
        <v>1183</v>
      </c>
      <c r="F5" s="1509" t="s">
        <v>489</v>
      </c>
      <c r="G5" s="1509" t="s">
        <v>64</v>
      </c>
      <c r="H5" s="1510" t="s">
        <v>65</v>
      </c>
    </row>
    <row r="6" spans="2:8" ht="15" customHeight="1">
      <c r="B6" s="1511"/>
      <c r="C6" s="1512" t="s">
        <v>1215</v>
      </c>
      <c r="D6" s="1513">
        <v>55124.46414299999</v>
      </c>
      <c r="E6" s="1513">
        <v>70222.47646600001</v>
      </c>
      <c r="F6" s="1513">
        <v>72104.02144199998</v>
      </c>
      <c r="G6" s="1514">
        <v>27.38895072763667</v>
      </c>
      <c r="H6" s="1515">
        <v>2.6794056129748896</v>
      </c>
    </row>
    <row r="7" spans="2:8" ht="15" customHeight="1">
      <c r="B7" s="1516">
        <v>1</v>
      </c>
      <c r="C7" s="1517" t="s">
        <v>1375</v>
      </c>
      <c r="D7" s="1518">
        <v>1230.8132180000002</v>
      </c>
      <c r="E7" s="1518">
        <v>1188.194573</v>
      </c>
      <c r="F7" s="1518">
        <v>6766.057386</v>
      </c>
      <c r="G7" s="1519">
        <v>-3.4626411527537044</v>
      </c>
      <c r="H7" s="1520">
        <v>469.4401859551332</v>
      </c>
    </row>
    <row r="8" spans="2:8" ht="15" customHeight="1">
      <c r="B8" s="1516">
        <v>2</v>
      </c>
      <c r="C8" s="1517" t="s">
        <v>1340</v>
      </c>
      <c r="D8" s="1518">
        <v>14.837112</v>
      </c>
      <c r="E8" s="1518">
        <v>11.900218</v>
      </c>
      <c r="F8" s="1518">
        <v>21.355721</v>
      </c>
      <c r="G8" s="1519">
        <v>-19.79424297666553</v>
      </c>
      <c r="H8" s="1520">
        <v>79.45655281272997</v>
      </c>
    </row>
    <row r="9" spans="2:8" ht="15" customHeight="1">
      <c r="B9" s="1516">
        <v>3</v>
      </c>
      <c r="C9" s="1517" t="s">
        <v>1376</v>
      </c>
      <c r="D9" s="1518">
        <v>2645.967998</v>
      </c>
      <c r="E9" s="1518">
        <v>4465.081504</v>
      </c>
      <c r="F9" s="1518">
        <v>1546.577029</v>
      </c>
      <c r="G9" s="1519">
        <v>68.75039710892224</v>
      </c>
      <c r="H9" s="1520">
        <v>-65.36284886144824</v>
      </c>
    </row>
    <row r="10" spans="2:8" ht="15" customHeight="1">
      <c r="B10" s="1516">
        <v>4</v>
      </c>
      <c r="C10" s="1517" t="s">
        <v>1377</v>
      </c>
      <c r="D10" s="1518">
        <v>2.7696149999999995</v>
      </c>
      <c r="E10" s="1518">
        <v>3.0571209999999995</v>
      </c>
      <c r="F10" s="1518">
        <v>1.341501</v>
      </c>
      <c r="G10" s="1519">
        <v>10.380720786102032</v>
      </c>
      <c r="H10" s="1520">
        <v>-56.11881243823845</v>
      </c>
    </row>
    <row r="11" spans="2:8" ht="15" customHeight="1">
      <c r="B11" s="1516">
        <v>5</v>
      </c>
      <c r="C11" s="1517" t="s">
        <v>1341</v>
      </c>
      <c r="D11" s="1518">
        <v>190.06392799999998</v>
      </c>
      <c r="E11" s="1518">
        <v>458.9118030000001</v>
      </c>
      <c r="F11" s="1518">
        <v>325.443239</v>
      </c>
      <c r="G11" s="1519">
        <v>141.4512884317534</v>
      </c>
      <c r="H11" s="1520">
        <v>-29.083706962315816</v>
      </c>
    </row>
    <row r="12" spans="2:8" ht="15" customHeight="1">
      <c r="B12" s="1516">
        <v>6</v>
      </c>
      <c r="C12" s="1517" t="s">
        <v>1304</v>
      </c>
      <c r="D12" s="1518">
        <v>277.852454</v>
      </c>
      <c r="E12" s="1518">
        <v>1381.939006</v>
      </c>
      <c r="F12" s="1518">
        <v>642.8248570000001</v>
      </c>
      <c r="G12" s="1519">
        <v>397.36433351781733</v>
      </c>
      <c r="H12" s="1520">
        <v>-53.48384739058447</v>
      </c>
    </row>
    <row r="13" spans="2:8" ht="15" customHeight="1">
      <c r="B13" s="1516">
        <v>7</v>
      </c>
      <c r="C13" s="1517" t="s">
        <v>1378</v>
      </c>
      <c r="D13" s="1518">
        <v>10.430657</v>
      </c>
      <c r="E13" s="1518">
        <v>13.446674</v>
      </c>
      <c r="F13" s="1518">
        <v>20.933932999999996</v>
      </c>
      <c r="G13" s="1519">
        <v>28.91492836932514</v>
      </c>
      <c r="H13" s="1520">
        <v>55.68112233553069</v>
      </c>
    </row>
    <row r="14" spans="2:8" ht="15" customHeight="1">
      <c r="B14" s="1516">
        <v>8</v>
      </c>
      <c r="C14" s="1517" t="s">
        <v>1379</v>
      </c>
      <c r="D14" s="1518">
        <v>302.928944</v>
      </c>
      <c r="E14" s="1518">
        <v>19.15797</v>
      </c>
      <c r="F14" s="1518">
        <v>15.119484</v>
      </c>
      <c r="G14" s="1519">
        <v>-93.67575453602083</v>
      </c>
      <c r="H14" s="1520">
        <v>-21.079926526662263</v>
      </c>
    </row>
    <row r="15" spans="2:8" ht="15" customHeight="1">
      <c r="B15" s="1516">
        <v>9</v>
      </c>
      <c r="C15" s="1517" t="s">
        <v>1380</v>
      </c>
      <c r="D15" s="1518">
        <v>1030.588502</v>
      </c>
      <c r="E15" s="1518">
        <v>6.893680000000001</v>
      </c>
      <c r="F15" s="1518">
        <v>24.422676</v>
      </c>
      <c r="G15" s="1519">
        <v>-99.33109286717037</v>
      </c>
      <c r="H15" s="1520">
        <v>254.2763226607559</v>
      </c>
    </row>
    <row r="16" spans="2:8" ht="15" customHeight="1">
      <c r="B16" s="1516">
        <v>10</v>
      </c>
      <c r="C16" s="1517" t="s">
        <v>1381</v>
      </c>
      <c r="D16" s="1518">
        <v>678.379222</v>
      </c>
      <c r="E16" s="1518">
        <v>679.4242549999999</v>
      </c>
      <c r="F16" s="1518">
        <v>915.969734</v>
      </c>
      <c r="G16" s="1519">
        <v>0.15404849767051587</v>
      </c>
      <c r="H16" s="1520">
        <v>34.81557763933526</v>
      </c>
    </row>
    <row r="17" spans="2:8" ht="15" customHeight="1">
      <c r="B17" s="1516">
        <v>11</v>
      </c>
      <c r="C17" s="1517" t="s">
        <v>1382</v>
      </c>
      <c r="D17" s="1518">
        <v>685.2872699999999</v>
      </c>
      <c r="E17" s="1518">
        <v>1937.400985</v>
      </c>
      <c r="F17" s="1518">
        <v>1925.675969</v>
      </c>
      <c r="G17" s="1519">
        <v>182.71369830056818</v>
      </c>
      <c r="H17" s="1520">
        <v>-0.6051930442267235</v>
      </c>
    </row>
    <row r="18" spans="2:8" ht="15" customHeight="1">
      <c r="B18" s="1516">
        <v>12</v>
      </c>
      <c r="C18" s="1517" t="s">
        <v>1343</v>
      </c>
      <c r="D18" s="1518">
        <v>585.3689610000001</v>
      </c>
      <c r="E18" s="1518">
        <v>506.54127100000005</v>
      </c>
      <c r="F18" s="1518">
        <v>610.605359</v>
      </c>
      <c r="G18" s="1519">
        <v>-13.466325557360747</v>
      </c>
      <c r="H18" s="1520">
        <v>20.54404921331671</v>
      </c>
    </row>
    <row r="19" spans="2:8" ht="15" customHeight="1">
      <c r="B19" s="1516">
        <v>13</v>
      </c>
      <c r="C19" s="1517" t="s">
        <v>1383</v>
      </c>
      <c r="D19" s="1518">
        <v>86.31268200000001</v>
      </c>
      <c r="E19" s="1518">
        <v>3.593279</v>
      </c>
      <c r="F19" s="1518">
        <v>10.007018</v>
      </c>
      <c r="G19" s="1519">
        <v>-95.83690494057409</v>
      </c>
      <c r="H19" s="1520">
        <v>178.49265253268675</v>
      </c>
    </row>
    <row r="20" spans="2:8" ht="15" customHeight="1">
      <c r="B20" s="1516">
        <v>14</v>
      </c>
      <c r="C20" s="1517" t="s">
        <v>1384</v>
      </c>
      <c r="D20" s="1518">
        <v>1517.127505</v>
      </c>
      <c r="E20" s="1518">
        <v>2271.3304019999996</v>
      </c>
      <c r="F20" s="1518">
        <v>3047.152427</v>
      </c>
      <c r="G20" s="1519">
        <v>49.71255840490477</v>
      </c>
      <c r="H20" s="1520">
        <v>34.15716288202091</v>
      </c>
    </row>
    <row r="21" spans="2:8" ht="15" customHeight="1">
      <c r="B21" s="1516">
        <v>15</v>
      </c>
      <c r="C21" s="1517" t="s">
        <v>1385</v>
      </c>
      <c r="D21" s="1518">
        <v>5334.1160660000005</v>
      </c>
      <c r="E21" s="1518">
        <v>9912.047855</v>
      </c>
      <c r="F21" s="1518">
        <v>7462.601166</v>
      </c>
      <c r="G21" s="1519">
        <v>85.82362536466036</v>
      </c>
      <c r="H21" s="1520">
        <v>-24.71181258234553</v>
      </c>
    </row>
    <row r="22" spans="2:8" ht="15" customHeight="1">
      <c r="B22" s="1516">
        <v>16</v>
      </c>
      <c r="C22" s="1517" t="s">
        <v>1386</v>
      </c>
      <c r="D22" s="1518">
        <v>0.006877</v>
      </c>
      <c r="E22" s="1518">
        <v>0.39461</v>
      </c>
      <c r="F22" s="1518">
        <v>0</v>
      </c>
      <c r="G22" s="1519" t="s">
        <v>495</v>
      </c>
      <c r="H22" s="1520" t="s">
        <v>495</v>
      </c>
    </row>
    <row r="23" spans="2:8" ht="15" customHeight="1">
      <c r="B23" s="1516">
        <v>17</v>
      </c>
      <c r="C23" s="1517" t="s">
        <v>1387</v>
      </c>
      <c r="D23" s="1518">
        <v>17.924151</v>
      </c>
      <c r="E23" s="1518">
        <v>1.845358</v>
      </c>
      <c r="F23" s="1518">
        <v>2.159068</v>
      </c>
      <c r="G23" s="1519">
        <v>-89.70462812994602</v>
      </c>
      <c r="H23" s="1520">
        <v>16.9999533965767</v>
      </c>
    </row>
    <row r="24" spans="2:8" ht="15" customHeight="1">
      <c r="B24" s="1516">
        <v>18</v>
      </c>
      <c r="C24" s="1517" t="s">
        <v>1388</v>
      </c>
      <c r="D24" s="1518">
        <v>2204.633887</v>
      </c>
      <c r="E24" s="1518">
        <v>9.85256</v>
      </c>
      <c r="F24" s="1518">
        <v>11.701572</v>
      </c>
      <c r="G24" s="1519">
        <v>-99.55309767947878</v>
      </c>
      <c r="H24" s="1520">
        <v>18.766817964062128</v>
      </c>
    </row>
    <row r="25" spans="2:8" ht="15" customHeight="1">
      <c r="B25" s="1516">
        <v>19</v>
      </c>
      <c r="C25" s="1517" t="s">
        <v>1389</v>
      </c>
      <c r="D25" s="1518">
        <v>1455.618504</v>
      </c>
      <c r="E25" s="1518">
        <v>855.4550499999999</v>
      </c>
      <c r="F25" s="1518">
        <v>2430.354451</v>
      </c>
      <c r="G25" s="1519">
        <v>-41.23082059968098</v>
      </c>
      <c r="H25" s="1520">
        <v>184.10077782578998</v>
      </c>
    </row>
    <row r="26" spans="2:8" ht="15" customHeight="1">
      <c r="B26" s="1516">
        <v>20</v>
      </c>
      <c r="C26" s="1517" t="s">
        <v>1344</v>
      </c>
      <c r="D26" s="1518">
        <v>776.184215</v>
      </c>
      <c r="E26" s="1518">
        <v>742.598909</v>
      </c>
      <c r="F26" s="1518">
        <v>855.5327939999999</v>
      </c>
      <c r="G26" s="1519">
        <v>-4.326976167635664</v>
      </c>
      <c r="H26" s="1520">
        <v>15.207924982286741</v>
      </c>
    </row>
    <row r="27" spans="2:8" ht="15" customHeight="1">
      <c r="B27" s="1516">
        <v>21</v>
      </c>
      <c r="C27" s="1517" t="s">
        <v>1345</v>
      </c>
      <c r="D27" s="1518">
        <v>0.46158899999999997</v>
      </c>
      <c r="E27" s="1518">
        <v>6.907447</v>
      </c>
      <c r="F27" s="1518">
        <v>9.105758</v>
      </c>
      <c r="G27" s="1519" t="s">
        <v>495</v>
      </c>
      <c r="H27" s="1520">
        <v>31.82523152186326</v>
      </c>
    </row>
    <row r="28" spans="2:8" ht="15" customHeight="1">
      <c r="B28" s="1516">
        <v>22</v>
      </c>
      <c r="C28" s="1517" t="s">
        <v>1390</v>
      </c>
      <c r="D28" s="1518">
        <v>284.422891</v>
      </c>
      <c r="E28" s="1518">
        <v>9.515897</v>
      </c>
      <c r="F28" s="1518">
        <v>7.221212</v>
      </c>
      <c r="G28" s="1519">
        <v>-96.65431394549745</v>
      </c>
      <c r="H28" s="1520">
        <v>-24.114226961472994</v>
      </c>
    </row>
    <row r="29" spans="2:8" ht="15" customHeight="1">
      <c r="B29" s="1516">
        <v>23</v>
      </c>
      <c r="C29" s="1517" t="s">
        <v>1391</v>
      </c>
      <c r="D29" s="1518">
        <v>206.094907</v>
      </c>
      <c r="E29" s="1518">
        <v>3.000469</v>
      </c>
      <c r="F29" s="1518">
        <v>1.9618929999999999</v>
      </c>
      <c r="G29" s="1519">
        <v>-98.54413238848255</v>
      </c>
      <c r="H29" s="1520">
        <v>-34.61378871103152</v>
      </c>
    </row>
    <row r="30" spans="2:8" ht="15" customHeight="1">
      <c r="B30" s="1516">
        <v>24</v>
      </c>
      <c r="C30" s="1517" t="s">
        <v>1347</v>
      </c>
      <c r="D30" s="1518">
        <v>443.82040400000005</v>
      </c>
      <c r="E30" s="1518">
        <v>122.00199899999998</v>
      </c>
      <c r="F30" s="1518">
        <v>123.10008599999999</v>
      </c>
      <c r="G30" s="1519">
        <v>-72.51095310165147</v>
      </c>
      <c r="H30" s="1520">
        <v>0.9000565638273059</v>
      </c>
    </row>
    <row r="31" spans="2:8" ht="15" customHeight="1">
      <c r="B31" s="1516">
        <v>25</v>
      </c>
      <c r="C31" s="1517" t="s">
        <v>1392</v>
      </c>
      <c r="D31" s="1518">
        <v>12985.682368</v>
      </c>
      <c r="E31" s="1518">
        <v>14973.525188999998</v>
      </c>
      <c r="F31" s="1518">
        <v>1849.2144970000004</v>
      </c>
      <c r="G31" s="1519">
        <v>15.307958139331546</v>
      </c>
      <c r="H31" s="1520">
        <v>-87.65010594593657</v>
      </c>
    </row>
    <row r="32" spans="2:8" ht="15" customHeight="1">
      <c r="B32" s="1516">
        <v>26</v>
      </c>
      <c r="C32" s="1517" t="s">
        <v>1316</v>
      </c>
      <c r="D32" s="1518">
        <v>62.56253399999999</v>
      </c>
      <c r="E32" s="1518">
        <v>25.376729</v>
      </c>
      <c r="F32" s="1518">
        <v>40.835396</v>
      </c>
      <c r="G32" s="1519">
        <v>-59.437817847979105</v>
      </c>
      <c r="H32" s="1520">
        <v>60.916704434208214</v>
      </c>
    </row>
    <row r="33" spans="2:8" ht="15" customHeight="1">
      <c r="B33" s="1516">
        <v>27</v>
      </c>
      <c r="C33" s="1517" t="s">
        <v>1317</v>
      </c>
      <c r="D33" s="1518">
        <v>245.443628</v>
      </c>
      <c r="E33" s="1518">
        <v>0</v>
      </c>
      <c r="F33" s="1518">
        <v>0</v>
      </c>
      <c r="G33" s="1519">
        <v>-100</v>
      </c>
      <c r="H33" s="1520" t="s">
        <v>495</v>
      </c>
    </row>
    <row r="34" spans="2:8" ht="15" customHeight="1">
      <c r="B34" s="1516">
        <v>28</v>
      </c>
      <c r="C34" s="1517" t="s">
        <v>1393</v>
      </c>
      <c r="D34" s="1518">
        <v>1.374925</v>
      </c>
      <c r="E34" s="1518">
        <v>0.004421</v>
      </c>
      <c r="F34" s="1518">
        <v>41.078621000000005</v>
      </c>
      <c r="G34" s="1519">
        <v>-99.67845518846482</v>
      </c>
      <c r="H34" s="1520" t="s">
        <v>495</v>
      </c>
    </row>
    <row r="35" spans="2:8" ht="15" customHeight="1">
      <c r="B35" s="1516">
        <v>29</v>
      </c>
      <c r="C35" s="1517" t="s">
        <v>1348</v>
      </c>
      <c r="D35" s="1518">
        <v>1712.951796</v>
      </c>
      <c r="E35" s="1518">
        <v>2264.4835160000002</v>
      </c>
      <c r="F35" s="1518">
        <v>2587.634968</v>
      </c>
      <c r="G35" s="1519">
        <v>32.19773733784626</v>
      </c>
      <c r="H35" s="1520">
        <v>14.27042633416103</v>
      </c>
    </row>
    <row r="36" spans="2:8" ht="15" customHeight="1">
      <c r="B36" s="1516">
        <v>30</v>
      </c>
      <c r="C36" s="1517" t="s">
        <v>1319</v>
      </c>
      <c r="D36" s="1518">
        <v>985.368926</v>
      </c>
      <c r="E36" s="1518">
        <v>1498.2506970000002</v>
      </c>
      <c r="F36" s="1518">
        <v>1487.4800070000001</v>
      </c>
      <c r="G36" s="1519">
        <v>52.049720411012856</v>
      </c>
      <c r="H36" s="1520">
        <v>-0.718884364383527</v>
      </c>
    </row>
    <row r="37" spans="2:8" ht="15" customHeight="1">
      <c r="B37" s="1516">
        <v>31</v>
      </c>
      <c r="C37" s="1517" t="s">
        <v>1350</v>
      </c>
      <c r="D37" s="1518">
        <v>174.425761</v>
      </c>
      <c r="E37" s="1518">
        <v>222.092254</v>
      </c>
      <c r="F37" s="1518">
        <v>260.88748</v>
      </c>
      <c r="G37" s="1519">
        <v>27.32766807306635</v>
      </c>
      <c r="H37" s="1520">
        <v>17.468068021859054</v>
      </c>
    </row>
    <row r="38" spans="2:8" ht="15" customHeight="1">
      <c r="B38" s="1516">
        <v>32</v>
      </c>
      <c r="C38" s="1517" t="s">
        <v>1394</v>
      </c>
      <c r="D38" s="1518">
        <v>2111.21861</v>
      </c>
      <c r="E38" s="1518">
        <v>2624.861476</v>
      </c>
      <c r="F38" s="1518">
        <v>3159.5774709999996</v>
      </c>
      <c r="G38" s="1519">
        <v>24.329212691053343</v>
      </c>
      <c r="H38" s="1520">
        <v>20.37120815285263</v>
      </c>
    </row>
    <row r="39" spans="2:8" ht="15" customHeight="1">
      <c r="B39" s="1516">
        <v>33</v>
      </c>
      <c r="C39" s="1517" t="s">
        <v>1352</v>
      </c>
      <c r="D39" s="1518">
        <v>464.63561899999996</v>
      </c>
      <c r="E39" s="1518">
        <v>1766.792614</v>
      </c>
      <c r="F39" s="1518">
        <v>600.99171</v>
      </c>
      <c r="G39" s="1519">
        <v>280.2533731276422</v>
      </c>
      <c r="H39" s="1520">
        <v>-65.98402635160664</v>
      </c>
    </row>
    <row r="40" spans="2:8" ht="15" customHeight="1">
      <c r="B40" s="1516">
        <v>34</v>
      </c>
      <c r="C40" s="1517" t="s">
        <v>1395</v>
      </c>
      <c r="D40" s="1518">
        <v>419.98053300000004</v>
      </c>
      <c r="E40" s="1518">
        <v>867.2173</v>
      </c>
      <c r="F40" s="1518">
        <v>1507.629043</v>
      </c>
      <c r="G40" s="1519">
        <v>106.4898803297628</v>
      </c>
      <c r="H40" s="1520">
        <v>73.84674440881193</v>
      </c>
    </row>
    <row r="41" spans="2:8" ht="15" customHeight="1">
      <c r="B41" s="1516">
        <v>35</v>
      </c>
      <c r="C41" s="1517" t="s">
        <v>1396</v>
      </c>
      <c r="D41" s="1518">
        <v>230.97773199999997</v>
      </c>
      <c r="E41" s="1518">
        <v>263.028024</v>
      </c>
      <c r="F41" s="1518">
        <v>315.77189899999996</v>
      </c>
      <c r="G41" s="1519">
        <v>13.875922896324937</v>
      </c>
      <c r="H41" s="1520">
        <v>20.052568619076098</v>
      </c>
    </row>
    <row r="42" spans="2:8" ht="15" customHeight="1">
      <c r="B42" s="1516">
        <v>36</v>
      </c>
      <c r="C42" s="1517" t="s">
        <v>1353</v>
      </c>
      <c r="D42" s="1518">
        <v>32.351757</v>
      </c>
      <c r="E42" s="1518">
        <v>42.89246</v>
      </c>
      <c r="F42" s="1518">
        <v>76.933674</v>
      </c>
      <c r="G42" s="1519">
        <v>32.58154727114203</v>
      </c>
      <c r="H42" s="1520">
        <v>79.36409802562034</v>
      </c>
    </row>
    <row r="43" spans="2:8" ht="15" customHeight="1">
      <c r="B43" s="1516">
        <v>37</v>
      </c>
      <c r="C43" s="1517" t="s">
        <v>1323</v>
      </c>
      <c r="D43" s="1518">
        <v>1040.2953590000002</v>
      </c>
      <c r="E43" s="1518">
        <v>654.603979</v>
      </c>
      <c r="F43" s="1518">
        <v>1228.724854</v>
      </c>
      <c r="G43" s="1519">
        <v>-37.075180299828695</v>
      </c>
      <c r="H43" s="1520">
        <v>87.70506954098428</v>
      </c>
    </row>
    <row r="44" spans="2:8" ht="15" customHeight="1">
      <c r="B44" s="1516">
        <v>38</v>
      </c>
      <c r="C44" s="1517" t="s">
        <v>1397</v>
      </c>
      <c r="D44" s="1518">
        <v>25.960109999999997</v>
      </c>
      <c r="E44" s="1518">
        <v>22.679318</v>
      </c>
      <c r="F44" s="1518">
        <v>150.295487</v>
      </c>
      <c r="G44" s="1519">
        <v>-12.63782010168677</v>
      </c>
      <c r="H44" s="1520">
        <v>562.6984418138147</v>
      </c>
    </row>
    <row r="45" spans="2:8" ht="15" customHeight="1">
      <c r="B45" s="1516">
        <v>39</v>
      </c>
      <c r="C45" s="1517" t="s">
        <v>1398</v>
      </c>
      <c r="D45" s="1518">
        <v>2417.2332320000005</v>
      </c>
      <c r="E45" s="1518">
        <v>3745.397966</v>
      </c>
      <c r="F45" s="1518">
        <v>4190.490873000001</v>
      </c>
      <c r="G45" s="1519">
        <v>54.94565921142356</v>
      </c>
      <c r="H45" s="1520">
        <v>11.88372800542075</v>
      </c>
    </row>
    <row r="46" spans="2:8" ht="15" customHeight="1">
      <c r="B46" s="1516">
        <v>40</v>
      </c>
      <c r="C46" s="1517" t="s">
        <v>1399</v>
      </c>
      <c r="D46" s="1518">
        <v>178.76254600000001</v>
      </c>
      <c r="E46" s="1518">
        <v>68.052231</v>
      </c>
      <c r="F46" s="1518">
        <v>337.45238700000004</v>
      </c>
      <c r="G46" s="1519">
        <v>-61.9314937481367</v>
      </c>
      <c r="H46" s="1520">
        <v>395.8726290692806</v>
      </c>
    </row>
    <row r="47" spans="2:8" ht="15" customHeight="1">
      <c r="B47" s="1516">
        <v>41</v>
      </c>
      <c r="C47" s="1517" t="s">
        <v>1355</v>
      </c>
      <c r="D47" s="1518">
        <v>43.080857</v>
      </c>
      <c r="E47" s="1518">
        <v>7.271406000000001</v>
      </c>
      <c r="F47" s="1518">
        <v>17.120677999999998</v>
      </c>
      <c r="G47" s="1519">
        <v>-83.12149175676798</v>
      </c>
      <c r="H47" s="1520">
        <v>135.45209825995133</v>
      </c>
    </row>
    <row r="48" spans="2:8" ht="15" customHeight="1">
      <c r="B48" s="1516">
        <v>42</v>
      </c>
      <c r="C48" s="1517" t="s">
        <v>1356</v>
      </c>
      <c r="D48" s="1518">
        <v>297.25575499999997</v>
      </c>
      <c r="E48" s="1518">
        <v>435.032282</v>
      </c>
      <c r="F48" s="1518">
        <v>473.17785000000003</v>
      </c>
      <c r="G48" s="1519">
        <v>46.3494901890125</v>
      </c>
      <c r="H48" s="1520">
        <v>8.76844537252066</v>
      </c>
    </row>
    <row r="49" spans="2:8" ht="15" customHeight="1">
      <c r="B49" s="1516">
        <v>43</v>
      </c>
      <c r="C49" s="1517" t="s">
        <v>1278</v>
      </c>
      <c r="D49" s="1518">
        <v>502.079186</v>
      </c>
      <c r="E49" s="1518">
        <v>270.93419900000004</v>
      </c>
      <c r="F49" s="1518">
        <v>438.88871</v>
      </c>
      <c r="G49" s="1519">
        <v>-46.03755611570004</v>
      </c>
      <c r="H49" s="1520">
        <v>61.99088620776146</v>
      </c>
    </row>
    <row r="50" spans="2:8" ht="15" customHeight="1">
      <c r="B50" s="1516">
        <v>44</v>
      </c>
      <c r="C50" s="1517" t="s">
        <v>1400</v>
      </c>
      <c r="D50" s="1518">
        <v>279.170538</v>
      </c>
      <c r="E50" s="1518">
        <v>64.32300500000001</v>
      </c>
      <c r="F50" s="1518">
        <v>102.19635299999999</v>
      </c>
      <c r="G50" s="1519">
        <v>-76.95924309892615</v>
      </c>
      <c r="H50" s="1520">
        <v>58.87994194301086</v>
      </c>
    </row>
    <row r="51" spans="2:8" ht="15" customHeight="1">
      <c r="B51" s="1516">
        <v>45</v>
      </c>
      <c r="C51" s="1517" t="s">
        <v>1401</v>
      </c>
      <c r="D51" s="1518">
        <v>3505.496165</v>
      </c>
      <c r="E51" s="1518">
        <v>6206.518661</v>
      </c>
      <c r="F51" s="1518">
        <v>14526.307021999999</v>
      </c>
      <c r="G51" s="1519">
        <v>77.05107547878319</v>
      </c>
      <c r="H51" s="1520">
        <v>134.0491959410222</v>
      </c>
    </row>
    <row r="52" spans="2:8" ht="15" customHeight="1">
      <c r="B52" s="1516">
        <v>46</v>
      </c>
      <c r="C52" s="1517" t="s">
        <v>1402</v>
      </c>
      <c r="D52" s="1518">
        <v>369.122393</v>
      </c>
      <c r="E52" s="1518">
        <v>132.402223</v>
      </c>
      <c r="F52" s="1518">
        <v>211.239397</v>
      </c>
      <c r="G52" s="1519">
        <v>-64.13053623652684</v>
      </c>
      <c r="H52" s="1520">
        <v>59.54369361305967</v>
      </c>
    </row>
    <row r="53" spans="2:8" ht="15" customHeight="1">
      <c r="B53" s="1516">
        <v>47</v>
      </c>
      <c r="C53" s="1517" t="s">
        <v>1360</v>
      </c>
      <c r="D53" s="1518">
        <v>11.200916</v>
      </c>
      <c r="E53" s="1518">
        <v>2.013841</v>
      </c>
      <c r="F53" s="1518">
        <v>1.880808</v>
      </c>
      <c r="G53" s="1519">
        <v>-82.02074723174425</v>
      </c>
      <c r="H53" s="1520">
        <v>-6.605933636270194</v>
      </c>
    </row>
    <row r="54" spans="2:8" ht="15" customHeight="1">
      <c r="B54" s="1516">
        <v>48</v>
      </c>
      <c r="C54" s="1517" t="s">
        <v>1361</v>
      </c>
      <c r="D54" s="1518">
        <v>309.7915</v>
      </c>
      <c r="E54" s="1518">
        <v>445.60634400000004</v>
      </c>
      <c r="F54" s="1518">
        <v>478.0448650000001</v>
      </c>
      <c r="G54" s="1519">
        <v>43.84072642406264</v>
      </c>
      <c r="H54" s="1520">
        <v>7.27963626119292</v>
      </c>
    </row>
    <row r="55" spans="2:8" ht="15" customHeight="1">
      <c r="B55" s="1516">
        <v>49</v>
      </c>
      <c r="C55" s="1517" t="s">
        <v>1403</v>
      </c>
      <c r="D55" s="1518">
        <v>142.68133</v>
      </c>
      <c r="E55" s="1518">
        <v>91.649954</v>
      </c>
      <c r="F55" s="1518">
        <v>99.77925099999999</v>
      </c>
      <c r="G55" s="1519">
        <v>-35.76598003396802</v>
      </c>
      <c r="H55" s="1520">
        <v>8.869941167673673</v>
      </c>
    </row>
    <row r="56" spans="2:8" ht="15" customHeight="1">
      <c r="B56" s="1516">
        <v>50</v>
      </c>
      <c r="C56" s="1517" t="s">
        <v>1404</v>
      </c>
      <c r="D56" s="1518">
        <v>183.99619199999998</v>
      </c>
      <c r="E56" s="1518">
        <v>253.25940400000002</v>
      </c>
      <c r="F56" s="1518">
        <v>321.993158</v>
      </c>
      <c r="G56" s="1519">
        <v>37.64382906359282</v>
      </c>
      <c r="H56" s="1520">
        <v>27.139665068468673</v>
      </c>
    </row>
    <row r="57" spans="2:8" ht="15" customHeight="1">
      <c r="B57" s="1516">
        <v>51</v>
      </c>
      <c r="C57" s="1517" t="s">
        <v>1405</v>
      </c>
      <c r="D57" s="1518">
        <v>1521.25991</v>
      </c>
      <c r="E57" s="1518">
        <v>1679.3578639999998</v>
      </c>
      <c r="F57" s="1518">
        <v>2415.2967289999997</v>
      </c>
      <c r="G57" s="1519">
        <v>10.392566908569862</v>
      </c>
      <c r="H57" s="1520">
        <v>43.8226348758742</v>
      </c>
    </row>
    <row r="58" spans="2:8" ht="15" customHeight="1">
      <c r="B58" s="1516">
        <v>52</v>
      </c>
      <c r="C58" s="1517" t="s">
        <v>1406</v>
      </c>
      <c r="D58" s="1518">
        <v>221.85846699999996</v>
      </c>
      <c r="E58" s="1518">
        <v>92.56519100000001</v>
      </c>
      <c r="F58" s="1518">
        <v>185.82016300000004</v>
      </c>
      <c r="G58" s="1519">
        <v>-58.27736833681447</v>
      </c>
      <c r="H58" s="1520">
        <v>100.74518400766874</v>
      </c>
    </row>
    <row r="59" spans="2:8" ht="15" customHeight="1">
      <c r="B59" s="1516">
        <v>53</v>
      </c>
      <c r="C59" s="1517" t="s">
        <v>1407</v>
      </c>
      <c r="D59" s="1518">
        <v>69.098466</v>
      </c>
      <c r="E59" s="1518">
        <v>101.01009900000001</v>
      </c>
      <c r="F59" s="1518">
        <v>71.05623200000001</v>
      </c>
      <c r="G59" s="1519">
        <v>46.1828385596867</v>
      </c>
      <c r="H59" s="1520">
        <v>-29.654328920121145</v>
      </c>
    </row>
    <row r="60" spans="2:8" ht="15" customHeight="1">
      <c r="B60" s="1516">
        <v>54</v>
      </c>
      <c r="C60" s="1517" t="s">
        <v>1333</v>
      </c>
      <c r="D60" s="1518">
        <v>400.72734299999996</v>
      </c>
      <c r="E60" s="1518">
        <v>561.6609460000001</v>
      </c>
      <c r="F60" s="1518">
        <v>595.4684060000001</v>
      </c>
      <c r="G60" s="1519">
        <v>40.16037483122287</v>
      </c>
      <c r="H60" s="1520">
        <v>6.019193650683334</v>
      </c>
    </row>
    <row r="61" spans="2:8" ht="15" customHeight="1">
      <c r="B61" s="1516">
        <v>55</v>
      </c>
      <c r="C61" s="1517" t="s">
        <v>1408</v>
      </c>
      <c r="D61" s="1518">
        <v>716.158742</v>
      </c>
      <c r="E61" s="1518">
        <v>1137.475811</v>
      </c>
      <c r="F61" s="1518">
        <v>1528.8454349999997</v>
      </c>
      <c r="G61" s="1519">
        <v>58.83012302878515</v>
      </c>
      <c r="H61" s="1520">
        <v>34.406852454816686</v>
      </c>
    </row>
    <row r="62" spans="2:8" ht="15" customHeight="1">
      <c r="B62" s="1516">
        <v>56</v>
      </c>
      <c r="C62" s="1517" t="s">
        <v>1364</v>
      </c>
      <c r="D62" s="1518">
        <v>73.23323099999999</v>
      </c>
      <c r="E62" s="1518">
        <v>42.898305</v>
      </c>
      <c r="F62" s="1518">
        <v>68.841978</v>
      </c>
      <c r="G62" s="1519">
        <v>-41.42235100892926</v>
      </c>
      <c r="H62" s="1520">
        <v>60.477151719630854</v>
      </c>
    </row>
    <row r="63" spans="2:8" ht="15" customHeight="1">
      <c r="B63" s="1516">
        <v>57</v>
      </c>
      <c r="C63" s="1517" t="s">
        <v>1365</v>
      </c>
      <c r="D63" s="1518">
        <v>1436.7719040000002</v>
      </c>
      <c r="E63" s="1518">
        <v>2399.739292</v>
      </c>
      <c r="F63" s="1518">
        <v>2734.415929</v>
      </c>
      <c r="G63" s="1519">
        <v>67.02298293271747</v>
      </c>
      <c r="H63" s="1520">
        <v>13.946374846455598</v>
      </c>
    </row>
    <row r="64" spans="2:8" ht="15" customHeight="1">
      <c r="B64" s="1516">
        <v>58</v>
      </c>
      <c r="C64" s="1517" t="s">
        <v>1409</v>
      </c>
      <c r="D64" s="1518">
        <v>145.62068899999997</v>
      </c>
      <c r="E64" s="1518">
        <v>209.054669</v>
      </c>
      <c r="F64" s="1518">
        <v>280.57905900000003</v>
      </c>
      <c r="G64" s="1519">
        <v>43.56110415052359</v>
      </c>
      <c r="H64" s="1520">
        <v>34.213246870846035</v>
      </c>
    </row>
    <row r="65" spans="2:8" ht="15" customHeight="1">
      <c r="B65" s="1516">
        <v>59</v>
      </c>
      <c r="C65" s="1517" t="s">
        <v>1410</v>
      </c>
      <c r="D65" s="1518">
        <v>17.338926999999998</v>
      </c>
      <c r="E65" s="1518">
        <v>0.200659</v>
      </c>
      <c r="F65" s="1518">
        <v>0.517239</v>
      </c>
      <c r="G65" s="1519">
        <v>-98.84272538894707</v>
      </c>
      <c r="H65" s="1520">
        <v>157.7701473644342</v>
      </c>
    </row>
    <row r="66" spans="2:8" ht="15" customHeight="1">
      <c r="B66" s="1516">
        <v>60</v>
      </c>
      <c r="C66" s="1517" t="s">
        <v>1367</v>
      </c>
      <c r="D66" s="1518">
        <v>716.073137</v>
      </c>
      <c r="E66" s="1518">
        <v>934.7728370000001</v>
      </c>
      <c r="F66" s="1518">
        <v>1160.530962</v>
      </c>
      <c r="G66" s="1519">
        <v>30.541531122958474</v>
      </c>
      <c r="H66" s="1520">
        <v>24.151121648392532</v>
      </c>
    </row>
    <row r="67" spans="2:8" ht="15" customHeight="1">
      <c r="B67" s="1516">
        <v>61</v>
      </c>
      <c r="C67" s="1517" t="s">
        <v>1411</v>
      </c>
      <c r="D67" s="1518">
        <v>234.560376</v>
      </c>
      <c r="E67" s="1518">
        <v>193.19026199999996</v>
      </c>
      <c r="F67" s="1518">
        <v>240.594484</v>
      </c>
      <c r="G67" s="1519">
        <v>-17.63729863734531</v>
      </c>
      <c r="H67" s="1520">
        <v>24.537583576546965</v>
      </c>
    </row>
    <row r="68" spans="2:8" ht="15" customHeight="1">
      <c r="B68" s="1516">
        <v>62</v>
      </c>
      <c r="C68" s="1517" t="s">
        <v>1370</v>
      </c>
      <c r="D68" s="1518">
        <v>588.5538670000001</v>
      </c>
      <c r="E68" s="1518">
        <v>1041.7641959999999</v>
      </c>
      <c r="F68" s="1518">
        <v>1186.5842169999999</v>
      </c>
      <c r="G68" s="1519">
        <v>77.00405254494737</v>
      </c>
      <c r="H68" s="1520">
        <v>13.901420451581743</v>
      </c>
    </row>
    <row r="69" spans="2:8" ht="15" customHeight="1">
      <c r="B69" s="1516">
        <v>63</v>
      </c>
      <c r="C69" s="1517" t="s">
        <v>1412</v>
      </c>
      <c r="D69" s="1518">
        <v>211.61978499999998</v>
      </c>
      <c r="E69" s="1518">
        <v>225.229359</v>
      </c>
      <c r="F69" s="1518">
        <v>209.512932</v>
      </c>
      <c r="G69" s="1519">
        <v>6.43114442253119</v>
      </c>
      <c r="H69" s="1520">
        <v>-6.97796551470006</v>
      </c>
    </row>
    <row r="70" spans="2:8" ht="15" customHeight="1">
      <c r="B70" s="1516">
        <v>64</v>
      </c>
      <c r="C70" s="1517" t="s">
        <v>1413</v>
      </c>
      <c r="D70" s="1518">
        <v>56.477472000000006</v>
      </c>
      <c r="E70" s="1518">
        <v>44.794588</v>
      </c>
      <c r="F70" s="1518">
        <v>143.106885</v>
      </c>
      <c r="G70" s="1519">
        <v>-20.68591880316457</v>
      </c>
      <c r="H70" s="1520">
        <v>219.47360471314084</v>
      </c>
    </row>
    <row r="71" spans="2:8" ht="15" customHeight="1">
      <c r="B71" s="1521"/>
      <c r="C71" s="1522" t="s">
        <v>1266</v>
      </c>
      <c r="D71" s="1523">
        <v>15606.324669000009</v>
      </c>
      <c r="E71" s="1523">
        <v>20170.857415999984</v>
      </c>
      <c r="F71" s="1523">
        <v>28496.54532400002</v>
      </c>
      <c r="G71" s="1524">
        <v>29.24796737099058</v>
      </c>
      <c r="H71" s="1515">
        <v>41.275825495627714</v>
      </c>
    </row>
    <row r="72" spans="2:8" ht="15" customHeight="1" thickBot="1">
      <c r="B72" s="1525"/>
      <c r="C72" s="1526" t="s">
        <v>1267</v>
      </c>
      <c r="D72" s="1527">
        <v>70730.788812</v>
      </c>
      <c r="E72" s="1527">
        <v>90393.3633882</v>
      </c>
      <c r="F72" s="1527">
        <v>100600.5466766</v>
      </c>
      <c r="G72" s="1528">
        <v>27.799131609096506</v>
      </c>
      <c r="H72" s="1529">
        <v>11.292019494849697</v>
      </c>
    </row>
    <row r="73" ht="13.5" thickTop="1">
      <c r="B73" s="11" t="s">
        <v>1269</v>
      </c>
    </row>
  </sheetData>
  <sheetProtection/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zoomScalePageLayoutView="0" workbookViewId="0" topLeftCell="A1">
      <selection activeCell="G14" sqref="G14"/>
    </sheetView>
  </sheetViews>
  <sheetFormatPr defaultColWidth="9.140625" defaultRowHeight="21" customHeight="1"/>
  <cols>
    <col min="1" max="1" width="15.57421875" style="1530" customWidth="1"/>
    <col min="2" max="2" width="16.00390625" style="1530" customWidth="1"/>
    <col min="3" max="3" width="12.00390625" style="1530" customWidth="1"/>
    <col min="4" max="5" width="12.28125" style="1530" customWidth="1"/>
    <col min="6" max="6" width="13.8515625" style="1530" customWidth="1"/>
    <col min="7" max="7" width="12.57421875" style="1530" customWidth="1"/>
    <col min="8" max="8" width="13.8515625" style="1530" customWidth="1"/>
    <col min="9" max="9" width="11.57421875" style="1530" bestFit="1" customWidth="1"/>
    <col min="10" max="10" width="11.00390625" style="1530" customWidth="1"/>
    <col min="11" max="16384" width="9.140625" style="1530" customWidth="1"/>
  </cols>
  <sheetData>
    <row r="1" spans="1:9" ht="12.75">
      <c r="A1" s="2085" t="s">
        <v>1414</v>
      </c>
      <c r="B1" s="2085"/>
      <c r="C1" s="2085"/>
      <c r="D1" s="2085"/>
      <c r="E1" s="2085"/>
      <c r="F1" s="2085"/>
      <c r="G1" s="2085"/>
      <c r="H1" s="2085"/>
      <c r="I1" s="2085"/>
    </row>
    <row r="2" spans="1:9" ht="15.75">
      <c r="A2" s="2086" t="s">
        <v>1415</v>
      </c>
      <c r="B2" s="2086"/>
      <c r="C2" s="2086"/>
      <c r="D2" s="2086"/>
      <c r="E2" s="2086"/>
      <c r="F2" s="2086"/>
      <c r="G2" s="2086"/>
      <c r="H2" s="2086"/>
      <c r="I2" s="2086"/>
    </row>
    <row r="3" spans="1:10" ht="13.5" thickBot="1">
      <c r="A3" s="2087" t="s">
        <v>550</v>
      </c>
      <c r="B3" s="2087"/>
      <c r="C3" s="2087"/>
      <c r="D3" s="2087"/>
      <c r="E3" s="2087"/>
      <c r="F3" s="2087"/>
      <c r="G3" s="2087"/>
      <c r="H3" s="2087"/>
      <c r="I3" s="2087"/>
      <c r="J3" s="2087"/>
    </row>
    <row r="4" spans="1:10" ht="21" customHeight="1" thickTop="1">
      <c r="A4" s="1531" t="s">
        <v>991</v>
      </c>
      <c r="B4" s="1532" t="s">
        <v>1416</v>
      </c>
      <c r="C4" s="1532" t="s">
        <v>1417</v>
      </c>
      <c r="D4" s="1532" t="s">
        <v>1418</v>
      </c>
      <c r="E4" s="1532" t="s">
        <v>1419</v>
      </c>
      <c r="F4" s="1533" t="s">
        <v>905</v>
      </c>
      <c r="G4" s="1533" t="s">
        <v>896</v>
      </c>
      <c r="H4" s="1533" t="s">
        <v>63</v>
      </c>
      <c r="I4" s="1534" t="s">
        <v>1183</v>
      </c>
      <c r="J4" s="1535" t="s">
        <v>1420</v>
      </c>
    </row>
    <row r="5" spans="1:10" ht="21" customHeight="1">
      <c r="A5" s="1536" t="s">
        <v>396</v>
      </c>
      <c r="B5" s="1537">
        <v>957.5</v>
      </c>
      <c r="C5" s="1537">
        <v>2133.8</v>
      </c>
      <c r="D5" s="1537">
        <v>3417.43</v>
      </c>
      <c r="E5" s="1537">
        <v>3939.5</v>
      </c>
      <c r="F5" s="1537">
        <v>2628.646</v>
      </c>
      <c r="G5" s="1537">
        <v>3023.9850000000006</v>
      </c>
      <c r="H5" s="1537">
        <v>3350.8</v>
      </c>
      <c r="I5" s="1538">
        <v>5513.375582999998</v>
      </c>
      <c r="J5" s="1539">
        <v>6670.655312</v>
      </c>
    </row>
    <row r="6" spans="1:10" ht="21" customHeight="1">
      <c r="A6" s="1536" t="s">
        <v>397</v>
      </c>
      <c r="B6" s="1537">
        <v>1207.954</v>
      </c>
      <c r="C6" s="1537">
        <v>1655.209</v>
      </c>
      <c r="D6" s="1537">
        <v>2820.1</v>
      </c>
      <c r="E6" s="1537">
        <v>4235.2</v>
      </c>
      <c r="F6" s="1537">
        <v>4914.036</v>
      </c>
      <c r="G6" s="1537">
        <v>5135.26</v>
      </c>
      <c r="H6" s="1537">
        <v>3193.1</v>
      </c>
      <c r="I6" s="1538">
        <v>6800.915908000001</v>
      </c>
      <c r="J6" s="1539">
        <v>7058.721663000001</v>
      </c>
    </row>
    <row r="7" spans="1:10" ht="21" customHeight="1">
      <c r="A7" s="1536" t="s">
        <v>398</v>
      </c>
      <c r="B7" s="1537">
        <v>865.719</v>
      </c>
      <c r="C7" s="1537">
        <v>2411.6</v>
      </c>
      <c r="D7" s="1537">
        <v>1543.517</v>
      </c>
      <c r="E7" s="1537">
        <v>4145.5</v>
      </c>
      <c r="F7" s="1537">
        <v>4589.347</v>
      </c>
      <c r="G7" s="1537">
        <v>3823.28</v>
      </c>
      <c r="H7" s="1537">
        <v>2878.583504</v>
      </c>
      <c r="I7" s="1538">
        <v>5499.626733</v>
      </c>
      <c r="J7" s="1539">
        <v>4988.982101</v>
      </c>
    </row>
    <row r="8" spans="1:10" ht="21" customHeight="1">
      <c r="A8" s="1536" t="s">
        <v>399</v>
      </c>
      <c r="B8" s="1537">
        <v>1188.259</v>
      </c>
      <c r="C8" s="1537">
        <v>2065.7</v>
      </c>
      <c r="D8" s="1537">
        <v>1571.367</v>
      </c>
      <c r="E8" s="1537">
        <v>3894.8</v>
      </c>
      <c r="F8" s="1537">
        <v>2064.913</v>
      </c>
      <c r="G8" s="1537">
        <v>3673.03</v>
      </c>
      <c r="H8" s="1537">
        <v>4227.3</v>
      </c>
      <c r="I8" s="1538">
        <v>4878.920368</v>
      </c>
      <c r="J8" s="1539">
        <v>8043.749892999999</v>
      </c>
    </row>
    <row r="9" spans="1:10" ht="21" customHeight="1">
      <c r="A9" s="1536" t="s">
        <v>400</v>
      </c>
      <c r="B9" s="1537">
        <v>1661.361</v>
      </c>
      <c r="C9" s="1537">
        <v>2859.9</v>
      </c>
      <c r="D9" s="1537">
        <v>2301.56</v>
      </c>
      <c r="E9" s="1537">
        <v>4767.4</v>
      </c>
      <c r="F9" s="1537">
        <v>3784.984</v>
      </c>
      <c r="G9" s="1537">
        <v>5468.766</v>
      </c>
      <c r="H9" s="1537">
        <v>3117</v>
      </c>
      <c r="I9" s="1538">
        <v>6215.803716</v>
      </c>
      <c r="J9" s="1539">
        <v>7123.133873999999</v>
      </c>
    </row>
    <row r="10" spans="1:10" ht="21" customHeight="1">
      <c r="A10" s="1536" t="s">
        <v>401</v>
      </c>
      <c r="B10" s="1537">
        <v>1643.985</v>
      </c>
      <c r="C10" s="1537">
        <v>3805.5</v>
      </c>
      <c r="D10" s="1537">
        <v>2016.824</v>
      </c>
      <c r="E10" s="1537">
        <v>4917.8</v>
      </c>
      <c r="F10" s="1537">
        <v>4026.84</v>
      </c>
      <c r="G10" s="1537">
        <v>5113.109</v>
      </c>
      <c r="H10" s="1537">
        <v>3147.629993000001</v>
      </c>
      <c r="I10" s="1538">
        <v>7250.6900829999995</v>
      </c>
      <c r="J10" s="1539">
        <v>6769.573192999999</v>
      </c>
    </row>
    <row r="11" spans="1:10" ht="21" customHeight="1">
      <c r="A11" s="1536" t="s">
        <v>402</v>
      </c>
      <c r="B11" s="1537">
        <v>716.981</v>
      </c>
      <c r="C11" s="1537">
        <v>2962.1</v>
      </c>
      <c r="D11" s="1537">
        <v>2007.5</v>
      </c>
      <c r="E11" s="1537">
        <v>5107.5</v>
      </c>
      <c r="F11" s="1537">
        <v>5404.078</v>
      </c>
      <c r="G11" s="1537">
        <v>5923.4</v>
      </c>
      <c r="H11" s="1537">
        <v>3693.200732</v>
      </c>
      <c r="I11" s="1540">
        <v>7103.718668</v>
      </c>
      <c r="J11" s="1539">
        <v>5101.04</v>
      </c>
    </row>
    <row r="12" spans="1:10" ht="21" customHeight="1">
      <c r="A12" s="1536" t="s">
        <v>403</v>
      </c>
      <c r="B12" s="1537">
        <v>1428.479</v>
      </c>
      <c r="C12" s="1537">
        <v>1963.1</v>
      </c>
      <c r="D12" s="1537">
        <v>2480.095</v>
      </c>
      <c r="E12" s="1537">
        <v>3755.8</v>
      </c>
      <c r="F12" s="1537">
        <v>4548.177</v>
      </c>
      <c r="G12" s="1537">
        <v>5524.553</v>
      </c>
      <c r="H12" s="1537">
        <v>2894.6</v>
      </c>
      <c r="I12" s="1540">
        <v>6370.281666999998</v>
      </c>
      <c r="J12" s="1539"/>
    </row>
    <row r="13" spans="1:10" ht="21" customHeight="1">
      <c r="A13" s="1536" t="s">
        <v>404</v>
      </c>
      <c r="B13" s="1537">
        <v>2052.853</v>
      </c>
      <c r="C13" s="1537">
        <v>3442.1</v>
      </c>
      <c r="D13" s="1537">
        <v>3768.18</v>
      </c>
      <c r="E13" s="1537">
        <v>4382.1</v>
      </c>
      <c r="F13" s="1537">
        <v>4505.977</v>
      </c>
      <c r="G13" s="1537">
        <v>4638.701</v>
      </c>
      <c r="H13" s="1537">
        <v>3614.076429</v>
      </c>
      <c r="I13" s="1540">
        <v>7574.0239679999995</v>
      </c>
      <c r="J13" s="1539"/>
    </row>
    <row r="14" spans="1:10" ht="21" customHeight="1">
      <c r="A14" s="1536" t="s">
        <v>405</v>
      </c>
      <c r="B14" s="1537">
        <v>2714.843</v>
      </c>
      <c r="C14" s="1537">
        <v>3420.2</v>
      </c>
      <c r="D14" s="1537">
        <v>3495.035</v>
      </c>
      <c r="E14" s="1537">
        <v>3427.2</v>
      </c>
      <c r="F14" s="1537">
        <v>3263.921</v>
      </c>
      <c r="G14" s="1537">
        <v>5139.568</v>
      </c>
      <c r="H14" s="1537">
        <v>3358.239235000001</v>
      </c>
      <c r="I14" s="1540">
        <v>5302.327289999998</v>
      </c>
      <c r="J14" s="1539"/>
    </row>
    <row r="15" spans="1:10" ht="21" customHeight="1">
      <c r="A15" s="1536" t="s">
        <v>406</v>
      </c>
      <c r="B15" s="1537">
        <v>1711.2</v>
      </c>
      <c r="C15" s="1537">
        <v>2205.73</v>
      </c>
      <c r="D15" s="1537">
        <v>3452.1</v>
      </c>
      <c r="E15" s="1537">
        <v>3016.2</v>
      </c>
      <c r="F15" s="1537">
        <v>4066.715</v>
      </c>
      <c r="G15" s="1537">
        <v>5497.373</v>
      </c>
      <c r="H15" s="1537">
        <v>3799.3208210000007</v>
      </c>
      <c r="I15" s="1540">
        <v>5892.200164999999</v>
      </c>
      <c r="J15" s="1539"/>
    </row>
    <row r="16" spans="1:10" ht="21" customHeight="1">
      <c r="A16" s="1536" t="s">
        <v>407</v>
      </c>
      <c r="B16" s="1537">
        <v>1571.796</v>
      </c>
      <c r="C16" s="1537">
        <v>3091.435</v>
      </c>
      <c r="D16" s="1537">
        <v>4253.095</v>
      </c>
      <c r="E16" s="1537">
        <v>2113.92</v>
      </c>
      <c r="F16" s="1541">
        <v>3970.419</v>
      </c>
      <c r="G16" s="1541">
        <v>7717.93</v>
      </c>
      <c r="H16" s="1537">
        <v>4485.520859</v>
      </c>
      <c r="I16" s="1540">
        <v>6628.0436819999995</v>
      </c>
      <c r="J16" s="1539"/>
    </row>
    <row r="17" spans="1:10" ht="21" customHeight="1" thickBot="1">
      <c r="A17" s="1542" t="s">
        <v>718</v>
      </c>
      <c r="B17" s="1543">
        <v>17720.93</v>
      </c>
      <c r="C17" s="1543">
        <v>32016.374</v>
      </c>
      <c r="D17" s="1543">
        <v>33126.803</v>
      </c>
      <c r="E17" s="1543">
        <v>47702.92</v>
      </c>
      <c r="F17" s="1543">
        <v>47768.05300000001</v>
      </c>
      <c r="G17" s="1543">
        <v>60678.955</v>
      </c>
      <c r="H17" s="1543">
        <v>41759.371573</v>
      </c>
      <c r="I17" s="1544">
        <v>75029.92783100001</v>
      </c>
      <c r="J17" s="1545">
        <f>SUM(J5:J11)</f>
        <v>45755.856036</v>
      </c>
    </row>
    <row r="18" spans="1:9" ht="21" customHeight="1" thickTop="1">
      <c r="A18" s="1546" t="s">
        <v>1421</v>
      </c>
      <c r="B18" s="1546"/>
      <c r="C18" s="1546"/>
      <c r="D18" s="1547"/>
      <c r="E18" s="1546"/>
      <c r="F18" s="1546"/>
      <c r="G18" s="1547"/>
      <c r="H18" s="1548"/>
      <c r="I18" s="1548"/>
    </row>
    <row r="19" spans="1:9" ht="21" customHeight="1">
      <c r="A19" s="1546" t="s">
        <v>1269</v>
      </c>
      <c r="B19" s="1546"/>
      <c r="C19" s="1546"/>
      <c r="D19" s="1547"/>
      <c r="E19" s="1546"/>
      <c r="F19" s="1546"/>
      <c r="G19" s="1549"/>
      <c r="H19" s="1548"/>
      <c r="I19" s="1550"/>
    </row>
  </sheetData>
  <sheetProtection/>
  <mergeCells count="3">
    <mergeCell ref="A1:I1"/>
    <mergeCell ref="A2:I2"/>
    <mergeCell ref="A3:J3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zoomScalePageLayoutView="0" workbookViewId="0" topLeftCell="A4">
      <selection activeCell="L5" sqref="L5:M5"/>
    </sheetView>
  </sheetViews>
  <sheetFormatPr defaultColWidth="9.140625" defaultRowHeight="12.75"/>
  <cols>
    <col min="1" max="1" width="9.140625" style="442" customWidth="1"/>
    <col min="2" max="2" width="3.28125" style="442" customWidth="1"/>
    <col min="3" max="3" width="4.8515625" style="442" customWidth="1"/>
    <col min="4" max="4" width="6.140625" style="442" customWidth="1"/>
    <col min="5" max="5" width="5.28125" style="442" customWidth="1"/>
    <col min="6" max="6" width="26.140625" style="442" customWidth="1"/>
    <col min="7" max="16384" width="9.140625" style="442" customWidth="1"/>
  </cols>
  <sheetData>
    <row r="1" spans="1:13" ht="12.75">
      <c r="A1" s="1818" t="s">
        <v>1422</v>
      </c>
      <c r="B1" s="1818"/>
      <c r="C1" s="1818"/>
      <c r="D1" s="1818"/>
      <c r="E1" s="1818"/>
      <c r="F1" s="1818"/>
      <c r="G1" s="1818"/>
      <c r="H1" s="1818"/>
      <c r="I1" s="1818"/>
      <c r="J1" s="1818"/>
      <c r="K1" s="1818"/>
      <c r="L1" s="1818"/>
      <c r="M1" s="1818"/>
    </row>
    <row r="2" spans="1:13" ht="15.75">
      <c r="A2" s="1834" t="s">
        <v>1423</v>
      </c>
      <c r="B2" s="1834"/>
      <c r="C2" s="1834"/>
      <c r="D2" s="1834"/>
      <c r="E2" s="1834"/>
      <c r="F2" s="1834"/>
      <c r="G2" s="1834"/>
      <c r="H2" s="1834"/>
      <c r="I2" s="1834"/>
      <c r="J2" s="1834"/>
      <c r="K2" s="1834"/>
      <c r="L2" s="1834"/>
      <c r="M2" s="1834"/>
    </row>
    <row r="3" spans="1:13" ht="16.5" thickBot="1">
      <c r="A3" s="1160"/>
      <c r="B3" s="1865" t="s">
        <v>1424</v>
      </c>
      <c r="C3" s="1865"/>
      <c r="D3" s="1865"/>
      <c r="E3" s="1865"/>
      <c r="F3" s="1865"/>
      <c r="G3" s="1865"/>
      <c r="H3" s="1865"/>
      <c r="I3" s="1865"/>
      <c r="J3" s="1865"/>
      <c r="K3" s="1865"/>
      <c r="L3" s="1865"/>
      <c r="M3" s="1865"/>
    </row>
    <row r="4" spans="1:13" ht="13.5" thickTop="1">
      <c r="A4" s="358"/>
      <c r="B4" s="2088" t="s">
        <v>1050</v>
      </c>
      <c r="C4" s="2089"/>
      <c r="D4" s="2089"/>
      <c r="E4" s="2089"/>
      <c r="F4" s="2090"/>
      <c r="G4" s="2089" t="s">
        <v>63</v>
      </c>
      <c r="H4" s="2090"/>
      <c r="I4" s="2089" t="s">
        <v>64</v>
      </c>
      <c r="J4" s="2090"/>
      <c r="K4" s="2095" t="s">
        <v>1425</v>
      </c>
      <c r="L4" s="2096" t="s">
        <v>1135</v>
      </c>
      <c r="M4" s="1862"/>
    </row>
    <row r="5" spans="1:13" ht="12.75">
      <c r="A5" s="358"/>
      <c r="B5" s="2091"/>
      <c r="C5" s="2092"/>
      <c r="D5" s="2092"/>
      <c r="E5" s="2092"/>
      <c r="F5" s="2093"/>
      <c r="G5" s="1930"/>
      <c r="H5" s="1931"/>
      <c r="I5" s="1930"/>
      <c r="J5" s="1931"/>
      <c r="K5" s="1923"/>
      <c r="L5" s="1853" t="s">
        <v>1553</v>
      </c>
      <c r="M5" s="2097"/>
    </row>
    <row r="6" spans="1:13" ht="15.75">
      <c r="A6" s="358"/>
      <c r="B6" s="2094"/>
      <c r="C6" s="1930"/>
      <c r="D6" s="1930"/>
      <c r="E6" s="1930"/>
      <c r="F6" s="1931"/>
      <c r="G6" s="1806" t="s">
        <v>1426</v>
      </c>
      <c r="H6" s="1806" t="s">
        <v>1427</v>
      </c>
      <c r="I6" s="1806" t="s">
        <v>1426</v>
      </c>
      <c r="J6" s="1806" t="s">
        <v>1427</v>
      </c>
      <c r="K6" s="1806" t="s">
        <v>1426</v>
      </c>
      <c r="L6" s="1806" t="s">
        <v>1428</v>
      </c>
      <c r="M6" s="1807" t="s">
        <v>1425</v>
      </c>
    </row>
    <row r="7" spans="1:13" ht="12.75">
      <c r="A7" s="358"/>
      <c r="B7" s="1045" t="s">
        <v>1429</v>
      </c>
      <c r="C7" s="358"/>
      <c r="D7" s="358"/>
      <c r="E7" s="358"/>
      <c r="F7" s="358"/>
      <c r="G7" s="1551">
        <v>-1697.8600000000151</v>
      </c>
      <c r="H7" s="1551">
        <v>57060.74</v>
      </c>
      <c r="I7" s="1551">
        <v>67237.3000000001</v>
      </c>
      <c r="J7" s="1551">
        <v>89721.50000000012</v>
      </c>
      <c r="K7" s="1552">
        <v>11692.500000000058</v>
      </c>
      <c r="L7" s="1552">
        <v>-4060.1203868398748</v>
      </c>
      <c r="M7" s="1553">
        <v>-82.61009885881789</v>
      </c>
    </row>
    <row r="8" spans="1:13" ht="12.75">
      <c r="A8" s="358"/>
      <c r="B8" s="1045"/>
      <c r="C8" s="358" t="s">
        <v>1430</v>
      </c>
      <c r="D8" s="358"/>
      <c r="E8" s="358"/>
      <c r="F8" s="358"/>
      <c r="G8" s="1551">
        <v>49175.7</v>
      </c>
      <c r="H8" s="1551">
        <v>85989.8</v>
      </c>
      <c r="I8" s="1551">
        <v>58882.700000000004</v>
      </c>
      <c r="J8" s="1551">
        <v>100960.6</v>
      </c>
      <c r="K8" s="1552">
        <v>56973.5</v>
      </c>
      <c r="L8" s="1552">
        <v>19.739424146478868</v>
      </c>
      <c r="M8" s="1554">
        <v>-3.242378491475421</v>
      </c>
    </row>
    <row r="9" spans="1:13" ht="12.75">
      <c r="A9" s="358"/>
      <c r="B9" s="1045"/>
      <c r="C9" s="358"/>
      <c r="D9" s="358" t="s">
        <v>1431</v>
      </c>
      <c r="E9" s="358"/>
      <c r="F9" s="358"/>
      <c r="G9" s="1551">
        <v>0</v>
      </c>
      <c r="H9" s="1551">
        <v>0</v>
      </c>
      <c r="I9" s="1551">
        <v>0</v>
      </c>
      <c r="J9" s="1551">
        <v>0</v>
      </c>
      <c r="K9" s="1552">
        <v>0</v>
      </c>
      <c r="L9" s="1552" t="s">
        <v>495</v>
      </c>
      <c r="M9" s="1554" t="s">
        <v>495</v>
      </c>
    </row>
    <row r="10" spans="1:13" ht="12.75">
      <c r="A10" s="358"/>
      <c r="B10" s="1045"/>
      <c r="C10" s="358"/>
      <c r="D10" s="358" t="s">
        <v>1432</v>
      </c>
      <c r="E10" s="358"/>
      <c r="F10" s="358"/>
      <c r="G10" s="1551">
        <v>49175.7</v>
      </c>
      <c r="H10" s="1551">
        <v>85989.8</v>
      </c>
      <c r="I10" s="1551">
        <v>58882.700000000004</v>
      </c>
      <c r="J10" s="1551">
        <v>100960.6</v>
      </c>
      <c r="K10" s="1552">
        <v>56973.5</v>
      </c>
      <c r="L10" s="1552">
        <v>19.739424146478868</v>
      </c>
      <c r="M10" s="1554">
        <v>-3.242378491475421</v>
      </c>
    </row>
    <row r="11" spans="1:13" ht="12.75">
      <c r="A11" s="358"/>
      <c r="B11" s="1045"/>
      <c r="C11" s="358" t="s">
        <v>1433</v>
      </c>
      <c r="D11" s="358"/>
      <c r="E11" s="358"/>
      <c r="F11" s="358"/>
      <c r="G11" s="1551">
        <v>-310273.8</v>
      </c>
      <c r="H11" s="1551">
        <v>-547294.3</v>
      </c>
      <c r="I11" s="1551">
        <v>-385341.0999999999</v>
      </c>
      <c r="J11" s="1551">
        <v>-696373.3</v>
      </c>
      <c r="K11" s="1552">
        <v>-436129.70000000007</v>
      </c>
      <c r="L11" s="1552">
        <v>24.193889397042213</v>
      </c>
      <c r="M11" s="1554">
        <v>13.180166870339079</v>
      </c>
    </row>
    <row r="12" spans="1:13" ht="12.75">
      <c r="A12" s="358"/>
      <c r="B12" s="1045"/>
      <c r="C12" s="358"/>
      <c r="D12" s="358" t="s">
        <v>1431</v>
      </c>
      <c r="E12" s="358"/>
      <c r="F12" s="358"/>
      <c r="G12" s="1551">
        <v>-59475.600000000006</v>
      </c>
      <c r="H12" s="1551">
        <v>-107138.9</v>
      </c>
      <c r="I12" s="1551">
        <v>-73802.4</v>
      </c>
      <c r="J12" s="1551">
        <v>-132976.4</v>
      </c>
      <c r="K12" s="1552">
        <v>-66572.3</v>
      </c>
      <c r="L12" s="1552">
        <v>24.088533785283346</v>
      </c>
      <c r="M12" s="1554">
        <v>-9.796564881358847</v>
      </c>
    </row>
    <row r="13" spans="1:13" ht="12.75">
      <c r="A13" s="358"/>
      <c r="B13" s="1045"/>
      <c r="C13" s="358"/>
      <c r="D13" s="358" t="s">
        <v>1432</v>
      </c>
      <c r="E13" s="358"/>
      <c r="F13" s="358"/>
      <c r="G13" s="1551">
        <v>-250798.19999999998</v>
      </c>
      <c r="H13" s="1551">
        <v>-440155.4</v>
      </c>
      <c r="I13" s="1551">
        <v>-311538.69999999995</v>
      </c>
      <c r="J13" s="1551">
        <v>-563396.9</v>
      </c>
      <c r="K13" s="1552">
        <v>-369557.4</v>
      </c>
      <c r="L13" s="1552">
        <v>24.218873979159326</v>
      </c>
      <c r="M13" s="1554">
        <v>18.6232721649028</v>
      </c>
    </row>
    <row r="14" spans="1:13" ht="12.75">
      <c r="A14" s="358"/>
      <c r="B14" s="1045"/>
      <c r="C14" s="358" t="s">
        <v>1434</v>
      </c>
      <c r="D14" s="358"/>
      <c r="E14" s="358"/>
      <c r="F14" s="358"/>
      <c r="G14" s="1551">
        <v>-261098.09999999998</v>
      </c>
      <c r="H14" s="1551">
        <v>-461304.5</v>
      </c>
      <c r="I14" s="1551">
        <v>-326458.3999999999</v>
      </c>
      <c r="J14" s="1551">
        <v>-595412.7</v>
      </c>
      <c r="K14" s="1552">
        <v>-379156.2</v>
      </c>
      <c r="L14" s="1552">
        <v>25.03285163699006</v>
      </c>
      <c r="M14" s="1554">
        <v>16.14227111325674</v>
      </c>
    </row>
    <row r="15" spans="1:13" ht="12.75">
      <c r="A15" s="358"/>
      <c r="B15" s="1045"/>
      <c r="C15" s="358" t="s">
        <v>1435</v>
      </c>
      <c r="D15" s="358"/>
      <c r="E15" s="358"/>
      <c r="F15" s="358"/>
      <c r="G15" s="1551">
        <v>-822.1999999999898</v>
      </c>
      <c r="H15" s="1551">
        <v>7585.8000000000175</v>
      </c>
      <c r="I15" s="1551">
        <v>12498.700000000012</v>
      </c>
      <c r="J15" s="1551">
        <v>20882.2</v>
      </c>
      <c r="K15" s="1552">
        <v>9156.400000000001</v>
      </c>
      <c r="L15" s="1552">
        <v>-1620.1532473850848</v>
      </c>
      <c r="M15" s="1554">
        <v>-26.741181082832668</v>
      </c>
    </row>
    <row r="16" spans="1:13" ht="12.75">
      <c r="A16" s="358"/>
      <c r="B16" s="1045"/>
      <c r="C16" s="358"/>
      <c r="D16" s="358" t="s">
        <v>1436</v>
      </c>
      <c r="E16" s="358"/>
      <c r="F16" s="358"/>
      <c r="G16" s="1551">
        <v>50520.9</v>
      </c>
      <c r="H16" s="1551">
        <v>95190.8</v>
      </c>
      <c r="I16" s="1551">
        <v>69647</v>
      </c>
      <c r="J16" s="1551">
        <v>125061.2</v>
      </c>
      <c r="K16" s="1552">
        <v>80844</v>
      </c>
      <c r="L16" s="1552">
        <v>37.85779746599923</v>
      </c>
      <c r="M16" s="1554">
        <v>16.07678722701624</v>
      </c>
    </row>
    <row r="17" spans="1:13" ht="12.75">
      <c r="A17" s="358"/>
      <c r="B17" s="1045"/>
      <c r="C17" s="358"/>
      <c r="D17" s="358"/>
      <c r="E17" s="358" t="s">
        <v>1437</v>
      </c>
      <c r="F17" s="358"/>
      <c r="G17" s="1551">
        <v>18690.600000000002</v>
      </c>
      <c r="H17" s="1551">
        <v>34210.6</v>
      </c>
      <c r="I17" s="1551">
        <v>27019.2</v>
      </c>
      <c r="J17" s="1551">
        <v>46374.9</v>
      </c>
      <c r="K17" s="1552">
        <v>29142.5</v>
      </c>
      <c r="L17" s="1552">
        <v>44.56036724342715</v>
      </c>
      <c r="M17" s="1554">
        <v>7.858485817492749</v>
      </c>
    </row>
    <row r="18" spans="1:13" ht="12.75">
      <c r="A18" s="358"/>
      <c r="B18" s="1045"/>
      <c r="C18" s="358"/>
      <c r="D18" s="358"/>
      <c r="E18" s="358" t="s">
        <v>1438</v>
      </c>
      <c r="F18" s="358"/>
      <c r="G18" s="1551">
        <v>9267.7</v>
      </c>
      <c r="H18" s="1551">
        <v>18389.7</v>
      </c>
      <c r="I18" s="1551">
        <v>12115.100000000002</v>
      </c>
      <c r="J18" s="1551">
        <v>24352.8</v>
      </c>
      <c r="K18" s="1552">
        <v>16702.600000000002</v>
      </c>
      <c r="L18" s="1552">
        <v>30.723912081746306</v>
      </c>
      <c r="M18" s="1554">
        <v>37.86596891482529</v>
      </c>
    </row>
    <row r="19" spans="1:13" ht="12.75">
      <c r="A19" s="358"/>
      <c r="B19" s="1045"/>
      <c r="C19" s="358"/>
      <c r="D19" s="358"/>
      <c r="E19" s="358" t="s">
        <v>1432</v>
      </c>
      <c r="F19" s="358"/>
      <c r="G19" s="1551">
        <v>22562.6</v>
      </c>
      <c r="H19" s="1551">
        <v>42590.5</v>
      </c>
      <c r="I19" s="1551">
        <v>30512.7</v>
      </c>
      <c r="J19" s="1551">
        <v>54333.5</v>
      </c>
      <c r="K19" s="1552">
        <v>34998.9</v>
      </c>
      <c r="L19" s="1552">
        <v>35.235744107505354</v>
      </c>
      <c r="M19" s="1554">
        <v>14.702730338514783</v>
      </c>
    </row>
    <row r="20" spans="1:13" ht="12.75">
      <c r="A20" s="358"/>
      <c r="B20" s="1045"/>
      <c r="C20" s="358"/>
      <c r="D20" s="358" t="s">
        <v>1439</v>
      </c>
      <c r="E20" s="358"/>
      <c r="F20" s="358"/>
      <c r="G20" s="1551">
        <v>-51343.09999999999</v>
      </c>
      <c r="H20" s="1551">
        <v>-87605</v>
      </c>
      <c r="I20" s="1551">
        <v>-57148.299999999996</v>
      </c>
      <c r="J20" s="1551">
        <v>-104179</v>
      </c>
      <c r="K20" s="1552">
        <v>-71687.6</v>
      </c>
      <c r="L20" s="1552">
        <v>11.306679962838246</v>
      </c>
      <c r="M20" s="1554">
        <v>25.441351711249524</v>
      </c>
    </row>
    <row r="21" spans="1:13" ht="12.75">
      <c r="A21" s="358"/>
      <c r="B21" s="1045"/>
      <c r="C21" s="358"/>
      <c r="D21" s="358"/>
      <c r="E21" s="358" t="s">
        <v>1440</v>
      </c>
      <c r="F21" s="358"/>
      <c r="G21" s="1551">
        <v>-19728.399999999998</v>
      </c>
      <c r="H21" s="1551">
        <v>-33276.7</v>
      </c>
      <c r="I21" s="1551">
        <v>-23115.9</v>
      </c>
      <c r="J21" s="1551">
        <v>-39822</v>
      </c>
      <c r="K21" s="1552">
        <v>-26625.7</v>
      </c>
      <c r="L21" s="1552">
        <v>17.17067780458629</v>
      </c>
      <c r="M21" s="1554">
        <v>15.183488421389598</v>
      </c>
    </row>
    <row r="22" spans="1:13" ht="12.75">
      <c r="A22" s="358"/>
      <c r="B22" s="1045"/>
      <c r="C22" s="358"/>
      <c r="D22" s="358"/>
      <c r="E22" s="358" t="s">
        <v>1437</v>
      </c>
      <c r="F22" s="358"/>
      <c r="G22" s="1551">
        <v>-23578.299999999996</v>
      </c>
      <c r="H22" s="1551">
        <v>-39611.9</v>
      </c>
      <c r="I22" s="1551">
        <v>-23181.9</v>
      </c>
      <c r="J22" s="1551">
        <v>-42175.6</v>
      </c>
      <c r="K22" s="1552">
        <v>-31505.5</v>
      </c>
      <c r="L22" s="1552">
        <v>-1.6812068724208018</v>
      </c>
      <c r="M22" s="1554">
        <v>35.90559876455336</v>
      </c>
    </row>
    <row r="23" spans="1:13" ht="12.75">
      <c r="A23" s="358"/>
      <c r="B23" s="1045"/>
      <c r="C23" s="358"/>
      <c r="D23" s="358"/>
      <c r="E23" s="358"/>
      <c r="F23" s="404" t="s">
        <v>1441</v>
      </c>
      <c r="G23" s="1551">
        <v>-5625.8</v>
      </c>
      <c r="H23" s="1551">
        <v>-9508.5</v>
      </c>
      <c r="I23" s="1551">
        <v>-8528.8</v>
      </c>
      <c r="J23" s="1551">
        <v>-15121.3</v>
      </c>
      <c r="K23" s="1552">
        <v>-9953.8</v>
      </c>
      <c r="L23" s="1552">
        <v>51.6015500017775</v>
      </c>
      <c r="M23" s="1554">
        <v>16.708094925429137</v>
      </c>
    </row>
    <row r="24" spans="1:13" ht="12.75">
      <c r="A24" s="358"/>
      <c r="B24" s="1045"/>
      <c r="C24" s="358"/>
      <c r="D24" s="358"/>
      <c r="E24" s="358" t="s">
        <v>1442</v>
      </c>
      <c r="F24" s="358"/>
      <c r="G24" s="1551">
        <v>-695.4000000000001</v>
      </c>
      <c r="H24" s="1551">
        <v>-1177.9</v>
      </c>
      <c r="I24" s="1551">
        <v>-738.8</v>
      </c>
      <c r="J24" s="1551">
        <v>-1625.7</v>
      </c>
      <c r="K24" s="1552">
        <v>-1413.4</v>
      </c>
      <c r="L24" s="1552">
        <v>6.241012366983014</v>
      </c>
      <c r="M24" s="1554">
        <v>91.31023280996212</v>
      </c>
    </row>
    <row r="25" spans="1:13" ht="12.75">
      <c r="A25" s="358"/>
      <c r="B25" s="1045"/>
      <c r="C25" s="358"/>
      <c r="D25" s="358"/>
      <c r="E25" s="358" t="s">
        <v>1432</v>
      </c>
      <c r="F25" s="358"/>
      <c r="G25" s="1551">
        <v>-7341</v>
      </c>
      <c r="H25" s="1551">
        <v>-13538.5</v>
      </c>
      <c r="I25" s="1551">
        <v>-10111.7</v>
      </c>
      <c r="J25" s="1551">
        <v>-20555.7</v>
      </c>
      <c r="K25" s="1552">
        <v>-12143</v>
      </c>
      <c r="L25" s="1552">
        <v>37.7428143304727</v>
      </c>
      <c r="M25" s="1554">
        <v>20.088610223800146</v>
      </c>
    </row>
    <row r="26" spans="1:13" ht="12.75">
      <c r="A26" s="1555"/>
      <c r="B26" s="1045"/>
      <c r="C26" s="358" t="s">
        <v>1443</v>
      </c>
      <c r="D26" s="358"/>
      <c r="E26" s="358"/>
      <c r="F26" s="358"/>
      <c r="G26" s="1551">
        <v>-261920.3</v>
      </c>
      <c r="H26" s="1551">
        <v>-453718.7</v>
      </c>
      <c r="I26" s="1551">
        <v>-313959.69999999995</v>
      </c>
      <c r="J26" s="1551">
        <v>-574530.5</v>
      </c>
      <c r="K26" s="1552">
        <v>-369999.80000000005</v>
      </c>
      <c r="L26" s="1552">
        <v>19.86841035230944</v>
      </c>
      <c r="M26" s="1554">
        <v>17.849456474827846</v>
      </c>
    </row>
    <row r="27" spans="1:13" ht="12.75">
      <c r="A27" s="358"/>
      <c r="B27" s="1045"/>
      <c r="C27" s="358" t="s">
        <v>1444</v>
      </c>
      <c r="D27" s="358"/>
      <c r="E27" s="358"/>
      <c r="F27" s="358"/>
      <c r="G27" s="1551">
        <v>4208.539999999999</v>
      </c>
      <c r="H27" s="1551">
        <v>13078.84</v>
      </c>
      <c r="I27" s="1551">
        <v>18293.2</v>
      </c>
      <c r="J27" s="1551">
        <v>32751.7</v>
      </c>
      <c r="K27" s="1552">
        <v>15604.000000000002</v>
      </c>
      <c r="L27" s="1552">
        <v>334.6685548907698</v>
      </c>
      <c r="M27" s="1554">
        <v>-14.700544464609791</v>
      </c>
    </row>
    <row r="28" spans="1:13" ht="12.75">
      <c r="A28" s="358"/>
      <c r="B28" s="1045"/>
      <c r="C28" s="358"/>
      <c r="D28" s="358" t="s">
        <v>1445</v>
      </c>
      <c r="E28" s="358"/>
      <c r="F28" s="358"/>
      <c r="G28" s="1551">
        <v>11560.039999999999</v>
      </c>
      <c r="H28" s="1551">
        <v>23320.14</v>
      </c>
      <c r="I28" s="1551">
        <v>22089.3</v>
      </c>
      <c r="J28" s="1551">
        <v>39539.8</v>
      </c>
      <c r="K28" s="1552">
        <v>19196.9</v>
      </c>
      <c r="L28" s="1552">
        <v>91.0832488468898</v>
      </c>
      <c r="M28" s="1554">
        <v>-13.094122493696034</v>
      </c>
    </row>
    <row r="29" spans="1:13" ht="12.75">
      <c r="A29" s="358"/>
      <c r="B29" s="1045"/>
      <c r="C29" s="358"/>
      <c r="D29" s="358" t="s">
        <v>1446</v>
      </c>
      <c r="E29" s="358"/>
      <c r="F29" s="358"/>
      <c r="G29" s="1551">
        <v>-7351.5</v>
      </c>
      <c r="H29" s="1551">
        <v>-10241.3</v>
      </c>
      <c r="I29" s="1551">
        <v>-3796.1</v>
      </c>
      <c r="J29" s="1551">
        <v>-6788.1</v>
      </c>
      <c r="K29" s="1552">
        <v>-3592.9</v>
      </c>
      <c r="L29" s="1552">
        <v>-48.362919132149905</v>
      </c>
      <c r="M29" s="1554">
        <v>-5.352862147993989</v>
      </c>
    </row>
    <row r="30" spans="1:13" ht="12.75">
      <c r="A30" s="358"/>
      <c r="B30" s="1045"/>
      <c r="C30" s="358" t="s">
        <v>1447</v>
      </c>
      <c r="D30" s="358"/>
      <c r="E30" s="358"/>
      <c r="F30" s="358"/>
      <c r="G30" s="1551">
        <v>-257711.76</v>
      </c>
      <c r="H30" s="1551">
        <v>-440639.86</v>
      </c>
      <c r="I30" s="1551">
        <v>-295666.49999999994</v>
      </c>
      <c r="J30" s="1551">
        <v>-541778.8</v>
      </c>
      <c r="K30" s="1552">
        <v>-354395.8</v>
      </c>
      <c r="L30" s="1552">
        <v>14.727593339163079</v>
      </c>
      <c r="M30" s="1554">
        <v>19.863359562209467</v>
      </c>
    </row>
    <row r="31" spans="1:13" ht="12.75">
      <c r="A31" s="358"/>
      <c r="B31" s="1045"/>
      <c r="C31" s="358" t="s">
        <v>1448</v>
      </c>
      <c r="D31" s="358"/>
      <c r="E31" s="358"/>
      <c r="F31" s="358"/>
      <c r="G31" s="1551">
        <v>256013.9</v>
      </c>
      <c r="H31" s="1551">
        <v>497700.6</v>
      </c>
      <c r="I31" s="1551">
        <v>362903.80000000005</v>
      </c>
      <c r="J31" s="1551">
        <v>631500.3</v>
      </c>
      <c r="K31" s="1552">
        <v>366088.30000000005</v>
      </c>
      <c r="L31" s="1552">
        <v>41.75160020608257</v>
      </c>
      <c r="M31" s="1554">
        <v>0.8775052782583117</v>
      </c>
    </row>
    <row r="32" spans="1:13" ht="12.75">
      <c r="A32" s="358"/>
      <c r="B32" s="1045"/>
      <c r="C32" s="358"/>
      <c r="D32" s="358" t="s">
        <v>1449</v>
      </c>
      <c r="E32" s="358"/>
      <c r="F32" s="358"/>
      <c r="G32" s="1551">
        <v>261251.5</v>
      </c>
      <c r="H32" s="1551">
        <v>505068.2</v>
      </c>
      <c r="I32" s="1551">
        <v>364446.30000000005</v>
      </c>
      <c r="J32" s="1551">
        <v>634854.8</v>
      </c>
      <c r="K32" s="1552">
        <v>367248.80000000005</v>
      </c>
      <c r="L32" s="1552">
        <v>39.50017511861179</v>
      </c>
      <c r="M32" s="1554">
        <v>0.7689747433298066</v>
      </c>
    </row>
    <row r="33" spans="1:13" ht="12.75">
      <c r="A33" s="358"/>
      <c r="B33" s="1045"/>
      <c r="C33" s="358"/>
      <c r="D33" s="358"/>
      <c r="E33" s="358" t="s">
        <v>1450</v>
      </c>
      <c r="F33" s="358"/>
      <c r="G33" s="1551">
        <v>14832.4</v>
      </c>
      <c r="H33" s="1551">
        <v>34180.5</v>
      </c>
      <c r="I33" s="1551">
        <v>27082.8</v>
      </c>
      <c r="J33" s="1551">
        <v>48519.8</v>
      </c>
      <c r="K33" s="1552">
        <v>21627.500000000004</v>
      </c>
      <c r="L33" s="1552">
        <v>82.59216310239748</v>
      </c>
      <c r="M33" s="1554">
        <v>-20.143042816843135</v>
      </c>
    </row>
    <row r="34" spans="1:13" ht="12.75">
      <c r="A34" s="358"/>
      <c r="B34" s="1045"/>
      <c r="C34" s="358"/>
      <c r="D34" s="358"/>
      <c r="E34" s="358" t="s">
        <v>1451</v>
      </c>
      <c r="F34" s="358"/>
      <c r="G34" s="1551">
        <v>225060.79999999996</v>
      </c>
      <c r="H34" s="1551">
        <v>434581.7</v>
      </c>
      <c r="I34" s="1551">
        <v>311906.7</v>
      </c>
      <c r="J34" s="1551">
        <v>543294.1</v>
      </c>
      <c r="K34" s="1556">
        <v>320934.60000000003</v>
      </c>
      <c r="L34" s="1552">
        <v>38.58775051008442</v>
      </c>
      <c r="M34" s="1554">
        <v>2.8944232361792928</v>
      </c>
    </row>
    <row r="35" spans="1:13" ht="12.75">
      <c r="A35" s="358"/>
      <c r="B35" s="1045"/>
      <c r="C35" s="358"/>
      <c r="D35" s="358"/>
      <c r="E35" s="358" t="s">
        <v>1452</v>
      </c>
      <c r="F35" s="358"/>
      <c r="G35" s="1551">
        <v>20379</v>
      </c>
      <c r="H35" s="1551">
        <v>35326.7</v>
      </c>
      <c r="I35" s="1551">
        <v>23789</v>
      </c>
      <c r="J35" s="1551">
        <v>41373.1</v>
      </c>
      <c r="K35" s="1552">
        <v>24686.7</v>
      </c>
      <c r="L35" s="1552">
        <v>16.73291133029099</v>
      </c>
      <c r="M35" s="1554">
        <v>3.773592837025518</v>
      </c>
    </row>
    <row r="36" spans="1:13" ht="12.75">
      <c r="A36" s="358"/>
      <c r="B36" s="1045"/>
      <c r="C36" s="358"/>
      <c r="D36" s="358"/>
      <c r="E36" s="358" t="s">
        <v>1453</v>
      </c>
      <c r="F36" s="358"/>
      <c r="G36" s="1551">
        <v>979.3</v>
      </c>
      <c r="H36" s="1551">
        <v>979.3</v>
      </c>
      <c r="I36" s="1551">
        <v>1667.8</v>
      </c>
      <c r="J36" s="1551">
        <v>1667.8</v>
      </c>
      <c r="K36" s="1552">
        <v>0</v>
      </c>
      <c r="L36" s="1552" t="s">
        <v>495</v>
      </c>
      <c r="M36" s="1554" t="s">
        <v>495</v>
      </c>
    </row>
    <row r="37" spans="1:13" ht="12.75">
      <c r="A37" s="358"/>
      <c r="B37" s="1045"/>
      <c r="C37" s="358"/>
      <c r="D37" s="358" t="s">
        <v>1454</v>
      </c>
      <c r="E37" s="358"/>
      <c r="F37" s="358"/>
      <c r="G37" s="1551">
        <v>-5237.599999999999</v>
      </c>
      <c r="H37" s="1551">
        <v>-7367.6</v>
      </c>
      <c r="I37" s="1551">
        <v>-1542.5</v>
      </c>
      <c r="J37" s="1551">
        <v>-3354.5</v>
      </c>
      <c r="K37" s="1552">
        <v>-1160.5</v>
      </c>
      <c r="L37" s="1552">
        <v>-70.5494883152589</v>
      </c>
      <c r="M37" s="1554">
        <v>-24.764991896272292</v>
      </c>
    </row>
    <row r="38" spans="1:13" ht="12.75">
      <c r="A38" s="358"/>
      <c r="B38" s="1557" t="s">
        <v>1455</v>
      </c>
      <c r="C38" s="1013" t="s">
        <v>1456</v>
      </c>
      <c r="D38" s="1013"/>
      <c r="E38" s="1013"/>
      <c r="F38" s="1013"/>
      <c r="G38" s="1558">
        <v>4787.8</v>
      </c>
      <c r="H38" s="1558">
        <v>10348.3</v>
      </c>
      <c r="I38" s="1558">
        <v>11112.499999999998</v>
      </c>
      <c r="J38" s="1558">
        <v>17063.5</v>
      </c>
      <c r="K38" s="1559">
        <v>6259.500000000001</v>
      </c>
      <c r="L38" s="1559">
        <v>132.1003383599983</v>
      </c>
      <c r="M38" s="1560">
        <v>-43.67154105736781</v>
      </c>
    </row>
    <row r="39" spans="1:13" ht="12.75">
      <c r="A39" s="358"/>
      <c r="B39" s="1054" t="s">
        <v>1457</v>
      </c>
      <c r="C39" s="1054"/>
      <c r="D39" s="1018"/>
      <c r="E39" s="1018"/>
      <c r="F39" s="1018"/>
      <c r="G39" s="1561">
        <v>3089.939999999973</v>
      </c>
      <c r="H39" s="1561">
        <v>67409.04</v>
      </c>
      <c r="I39" s="1561">
        <v>78349.8000000001</v>
      </c>
      <c r="J39" s="1561">
        <v>106785</v>
      </c>
      <c r="K39" s="1562">
        <v>17952.00000000006</v>
      </c>
      <c r="L39" s="1562">
        <v>2435.641468766409</v>
      </c>
      <c r="M39" s="1563">
        <v>-77.08736971887608</v>
      </c>
    </row>
    <row r="40" spans="1:13" ht="12.75">
      <c r="A40" s="358"/>
      <c r="B40" s="1045" t="s">
        <v>1458</v>
      </c>
      <c r="C40" s="358" t="s">
        <v>1459</v>
      </c>
      <c r="D40" s="358"/>
      <c r="E40" s="358"/>
      <c r="F40" s="358"/>
      <c r="G40" s="1551">
        <v>3727.099999999996</v>
      </c>
      <c r="H40" s="1551">
        <v>12496.32</v>
      </c>
      <c r="I40" s="1551">
        <v>15021.389999999998</v>
      </c>
      <c r="J40" s="1551">
        <v>11147.97</v>
      </c>
      <c r="K40" s="1552">
        <v>4517.770000000006</v>
      </c>
      <c r="L40" s="1552">
        <v>303.0315795122217</v>
      </c>
      <c r="M40" s="1554">
        <v>-69.92442110883209</v>
      </c>
    </row>
    <row r="41" spans="1:13" ht="12.75">
      <c r="A41" s="358"/>
      <c r="B41" s="1045"/>
      <c r="C41" s="358" t="s">
        <v>1460</v>
      </c>
      <c r="D41" s="358"/>
      <c r="E41" s="358"/>
      <c r="F41" s="358"/>
      <c r="G41" s="1551">
        <v>4247.2</v>
      </c>
      <c r="H41" s="1551">
        <v>9081.9</v>
      </c>
      <c r="I41" s="1551">
        <v>1788.1000000000001</v>
      </c>
      <c r="J41" s="1551">
        <v>3194.6</v>
      </c>
      <c r="K41" s="1552">
        <v>1548.1</v>
      </c>
      <c r="L41" s="1552" t="s">
        <v>495</v>
      </c>
      <c r="M41" s="1554">
        <v>-13.422068116995703</v>
      </c>
    </row>
    <row r="42" spans="1:13" ht="12.75">
      <c r="A42" s="358"/>
      <c r="B42" s="1045"/>
      <c r="C42" s="358" t="s">
        <v>1461</v>
      </c>
      <c r="D42" s="358"/>
      <c r="E42" s="358"/>
      <c r="F42" s="358"/>
      <c r="G42" s="1551">
        <v>0</v>
      </c>
      <c r="H42" s="1551">
        <v>0</v>
      </c>
      <c r="I42" s="1551">
        <v>0</v>
      </c>
      <c r="J42" s="1551">
        <v>0</v>
      </c>
      <c r="K42" s="1552">
        <v>0</v>
      </c>
      <c r="L42" s="1552" t="s">
        <v>495</v>
      </c>
      <c r="M42" s="1554" t="s">
        <v>495</v>
      </c>
    </row>
    <row r="43" spans="1:13" ht="12.75">
      <c r="A43" s="358"/>
      <c r="B43" s="1045"/>
      <c r="C43" s="358" t="s">
        <v>1462</v>
      </c>
      <c r="D43" s="358"/>
      <c r="E43" s="358"/>
      <c r="F43" s="358"/>
      <c r="G43" s="1551">
        <v>-12754.200000000003</v>
      </c>
      <c r="H43" s="1551">
        <v>-22846.4</v>
      </c>
      <c r="I43" s="1551">
        <v>-11453.800000000001</v>
      </c>
      <c r="J43" s="1551">
        <v>-21331.6</v>
      </c>
      <c r="K43" s="1552">
        <v>-18625.6</v>
      </c>
      <c r="L43" s="1552">
        <v>-10.195857051010663</v>
      </c>
      <c r="M43" s="1554">
        <v>62.61502732717523</v>
      </c>
    </row>
    <row r="44" spans="1:13" ht="12.75">
      <c r="A44" s="358"/>
      <c r="B44" s="1045"/>
      <c r="C44" s="358"/>
      <c r="D44" s="358" t="s">
        <v>1463</v>
      </c>
      <c r="E44" s="358"/>
      <c r="F44" s="358"/>
      <c r="G44" s="1551">
        <v>-3563.7000000000003</v>
      </c>
      <c r="H44" s="1551">
        <v>-5147.4</v>
      </c>
      <c r="I44" s="1551">
        <v>-1263.8</v>
      </c>
      <c r="J44" s="1551">
        <v>-1620</v>
      </c>
      <c r="K44" s="1552">
        <v>-1201.3</v>
      </c>
      <c r="L44" s="1552">
        <v>-64.53685776019306</v>
      </c>
      <c r="M44" s="1554">
        <v>-4.945402753600263</v>
      </c>
    </row>
    <row r="45" spans="1:17" ht="12.75">
      <c r="A45" s="358"/>
      <c r="B45" s="1045"/>
      <c r="C45" s="358"/>
      <c r="D45" s="358" t="s">
        <v>1432</v>
      </c>
      <c r="E45" s="358"/>
      <c r="F45" s="358"/>
      <c r="G45" s="1551">
        <v>-9190.500000000002</v>
      </c>
      <c r="H45" s="1551">
        <v>-17699</v>
      </c>
      <c r="I45" s="1551">
        <v>-10190</v>
      </c>
      <c r="J45" s="1551">
        <v>-19711.6</v>
      </c>
      <c r="K45" s="1552">
        <v>-17424.3</v>
      </c>
      <c r="L45" s="1552">
        <v>10.87536042652738</v>
      </c>
      <c r="M45" s="1554">
        <v>70.99411187438665</v>
      </c>
      <c r="Q45" s="1564"/>
    </row>
    <row r="46" spans="1:13" ht="12.75">
      <c r="A46" s="358"/>
      <c r="B46" s="1045"/>
      <c r="C46" s="358" t="s">
        <v>1464</v>
      </c>
      <c r="D46" s="358"/>
      <c r="E46" s="358"/>
      <c r="F46" s="358"/>
      <c r="G46" s="1551">
        <v>12234.099999999999</v>
      </c>
      <c r="H46" s="1551">
        <v>26260.82</v>
      </c>
      <c r="I46" s="1551">
        <v>24687.089999999997</v>
      </c>
      <c r="J46" s="1551">
        <v>29284.97</v>
      </c>
      <c r="K46" s="1552">
        <v>21595.270000000004</v>
      </c>
      <c r="L46" s="1552">
        <v>101.7891794247227</v>
      </c>
      <c r="M46" s="1554">
        <v>-12.524035842215483</v>
      </c>
    </row>
    <row r="47" spans="1:13" ht="12.75">
      <c r="A47" s="358"/>
      <c r="B47" s="1045"/>
      <c r="C47" s="358"/>
      <c r="D47" s="358" t="s">
        <v>1463</v>
      </c>
      <c r="E47" s="358"/>
      <c r="F47" s="358"/>
      <c r="G47" s="1551">
        <v>9229.2</v>
      </c>
      <c r="H47" s="1551">
        <v>14434.6</v>
      </c>
      <c r="I47" s="1551">
        <v>16310.399999999998</v>
      </c>
      <c r="J47" s="1551">
        <v>23686.1</v>
      </c>
      <c r="K47" s="1552">
        <v>15783.5</v>
      </c>
      <c r="L47" s="1552">
        <v>76.72604342738262</v>
      </c>
      <c r="M47" s="1554">
        <v>-3.230454188738463</v>
      </c>
    </row>
    <row r="48" spans="1:13" ht="12.75">
      <c r="A48" s="358"/>
      <c r="B48" s="1045"/>
      <c r="C48" s="358"/>
      <c r="D48" s="358" t="s">
        <v>1465</v>
      </c>
      <c r="E48" s="358"/>
      <c r="F48" s="358"/>
      <c r="G48" s="1551">
        <v>-938.0000000000002</v>
      </c>
      <c r="H48" s="1551">
        <v>-1281.8</v>
      </c>
      <c r="I48" s="1551">
        <v>1887.7999999999993</v>
      </c>
      <c r="J48" s="1551">
        <v>4192.4</v>
      </c>
      <c r="K48" s="1552">
        <v>3874.400000000001</v>
      </c>
      <c r="L48" s="1552">
        <v>-301.25799573560755</v>
      </c>
      <c r="M48" s="1554">
        <v>105.23360525479407</v>
      </c>
    </row>
    <row r="49" spans="1:13" ht="12.75">
      <c r="A49" s="358"/>
      <c r="B49" s="1045"/>
      <c r="C49" s="358"/>
      <c r="D49" s="358"/>
      <c r="E49" s="358" t="s">
        <v>1466</v>
      </c>
      <c r="F49" s="358"/>
      <c r="G49" s="1551">
        <v>-889.5000000000002</v>
      </c>
      <c r="H49" s="1551">
        <v>-1218.9</v>
      </c>
      <c r="I49" s="1551">
        <v>2073.6999999999994</v>
      </c>
      <c r="J49" s="1551">
        <v>4407.8</v>
      </c>
      <c r="K49" s="1552">
        <v>3904.300000000001</v>
      </c>
      <c r="L49" s="1552">
        <v>-333.13097245643604</v>
      </c>
      <c r="M49" s="1554">
        <v>88.27699281477561</v>
      </c>
    </row>
    <row r="50" spans="1:13" ht="12.75">
      <c r="A50" s="358"/>
      <c r="B50" s="1045"/>
      <c r="C50" s="358"/>
      <c r="D50" s="358"/>
      <c r="E50" s="358"/>
      <c r="F50" s="358" t="s">
        <v>1467</v>
      </c>
      <c r="G50" s="1551">
        <v>6948.099999999999</v>
      </c>
      <c r="H50" s="1551">
        <v>13701</v>
      </c>
      <c r="I50" s="1551">
        <v>10479.199999999999</v>
      </c>
      <c r="J50" s="1551">
        <v>21132.4</v>
      </c>
      <c r="K50" s="1552">
        <v>12824.300000000001</v>
      </c>
      <c r="L50" s="1552">
        <v>50.82108777939291</v>
      </c>
      <c r="M50" s="1554">
        <v>22.378616688296844</v>
      </c>
    </row>
    <row r="51" spans="1:13" ht="12.75">
      <c r="A51" s="358"/>
      <c r="B51" s="1045"/>
      <c r="C51" s="358"/>
      <c r="D51" s="358"/>
      <c r="E51" s="358"/>
      <c r="F51" s="358" t="s">
        <v>1468</v>
      </c>
      <c r="G51" s="1551">
        <v>-7837.599999999999</v>
      </c>
      <c r="H51" s="1551">
        <v>-14919.9</v>
      </c>
      <c r="I51" s="1551">
        <v>-8405.5</v>
      </c>
      <c r="J51" s="1551">
        <v>-16724.6</v>
      </c>
      <c r="K51" s="1552">
        <v>-8920</v>
      </c>
      <c r="L51" s="1552">
        <v>7.245840563437795</v>
      </c>
      <c r="M51" s="1554">
        <v>6.120992207483184</v>
      </c>
    </row>
    <row r="52" spans="1:13" ht="12.75">
      <c r="A52" s="358"/>
      <c r="B52" s="1045"/>
      <c r="C52" s="358"/>
      <c r="D52" s="358"/>
      <c r="E52" s="358" t="s">
        <v>1469</v>
      </c>
      <c r="F52" s="358"/>
      <c r="G52" s="1551">
        <v>-48.5</v>
      </c>
      <c r="H52" s="1551">
        <v>-62.9</v>
      </c>
      <c r="I52" s="1551">
        <v>-185.9</v>
      </c>
      <c r="J52" s="1551">
        <v>-215.4</v>
      </c>
      <c r="K52" s="1552">
        <v>-29.900000000000002</v>
      </c>
      <c r="L52" s="1552">
        <v>283.298969072165</v>
      </c>
      <c r="M52" s="1554">
        <v>-83.91608391608392</v>
      </c>
    </row>
    <row r="53" spans="1:13" ht="12.75">
      <c r="A53" s="358"/>
      <c r="B53" s="1045"/>
      <c r="C53" s="358"/>
      <c r="D53" s="358" t="s">
        <v>1470</v>
      </c>
      <c r="E53" s="358"/>
      <c r="F53" s="358"/>
      <c r="G53" s="1551">
        <v>4467.2</v>
      </c>
      <c r="H53" s="1551">
        <v>14301.1</v>
      </c>
      <c r="I53" s="1551">
        <v>7203.1</v>
      </c>
      <c r="J53" s="1551">
        <v>2733.4</v>
      </c>
      <c r="K53" s="1552">
        <v>2573.6000000000004</v>
      </c>
      <c r="L53" s="1552">
        <v>61.244179799426945</v>
      </c>
      <c r="M53" s="1554">
        <v>-64.27093890130638</v>
      </c>
    </row>
    <row r="54" spans="1:13" ht="12.75">
      <c r="A54" s="358"/>
      <c r="B54" s="1045"/>
      <c r="C54" s="358"/>
      <c r="D54" s="358"/>
      <c r="E54" s="358" t="s">
        <v>1471</v>
      </c>
      <c r="F54" s="358"/>
      <c r="G54" s="1551">
        <v>108.2</v>
      </c>
      <c r="H54" s="1551">
        <v>-11.7</v>
      </c>
      <c r="I54" s="1551">
        <v>-51.4</v>
      </c>
      <c r="J54" s="1551">
        <v>-36.7</v>
      </c>
      <c r="K54" s="1552">
        <v>-21.2</v>
      </c>
      <c r="L54" s="1552" t="s">
        <v>495</v>
      </c>
      <c r="M54" s="1554">
        <v>-58.754863813229576</v>
      </c>
    </row>
    <row r="55" spans="1:13" ht="12.75">
      <c r="A55" s="358"/>
      <c r="B55" s="1045"/>
      <c r="C55" s="358"/>
      <c r="D55" s="358"/>
      <c r="E55" s="358" t="s">
        <v>1472</v>
      </c>
      <c r="F55" s="358"/>
      <c r="G55" s="1551">
        <v>4359</v>
      </c>
      <c r="H55" s="1551">
        <v>14312.8</v>
      </c>
      <c r="I55" s="1551">
        <v>7254.5</v>
      </c>
      <c r="J55" s="1551">
        <v>2770.1</v>
      </c>
      <c r="K55" s="1552">
        <v>2594.8</v>
      </c>
      <c r="L55" s="1552">
        <v>66.42578573067215</v>
      </c>
      <c r="M55" s="1554">
        <v>-64.23185608932387</v>
      </c>
    </row>
    <row r="56" spans="1:13" ht="12.75">
      <c r="A56" s="358"/>
      <c r="B56" s="1045"/>
      <c r="C56" s="358"/>
      <c r="D56" s="358" t="s">
        <v>1473</v>
      </c>
      <c r="E56" s="358"/>
      <c r="F56" s="358"/>
      <c r="G56" s="1551">
        <v>-524.3</v>
      </c>
      <c r="H56" s="1551">
        <v>-1193.08</v>
      </c>
      <c r="I56" s="1551">
        <v>-714.21</v>
      </c>
      <c r="J56" s="1551">
        <v>-1326.93</v>
      </c>
      <c r="K56" s="1552">
        <v>-636.23</v>
      </c>
      <c r="L56" s="1552">
        <v>36.221628838451295</v>
      </c>
      <c r="M56" s="1554">
        <v>-10.918357345878661</v>
      </c>
    </row>
    <row r="57" spans="1:13" ht="12.75">
      <c r="A57" s="358"/>
      <c r="B57" s="1045" t="s">
        <v>1474</v>
      </c>
      <c r="C57" s="358"/>
      <c r="D57" s="358"/>
      <c r="E57" s="358"/>
      <c r="F57" s="358"/>
      <c r="G57" s="1551">
        <v>6817.039999999979</v>
      </c>
      <c r="H57" s="1551">
        <v>79905.35999999993</v>
      </c>
      <c r="I57" s="1551">
        <v>93371.19000000009</v>
      </c>
      <c r="J57" s="1551">
        <v>117932.97</v>
      </c>
      <c r="K57" s="1552">
        <v>22469.770000000077</v>
      </c>
      <c r="L57" s="1552">
        <v>1269.673494654577</v>
      </c>
      <c r="M57" s="1554">
        <v>-75.93500736147836</v>
      </c>
    </row>
    <row r="58" spans="1:13" ht="12.75">
      <c r="A58" s="358"/>
      <c r="B58" s="1557" t="s">
        <v>1475</v>
      </c>
      <c r="C58" s="1013" t="s">
        <v>1476</v>
      </c>
      <c r="D58" s="1013"/>
      <c r="E58" s="1013"/>
      <c r="F58" s="1013"/>
      <c r="G58" s="1558">
        <v>-760.6399999999849</v>
      </c>
      <c r="H58" s="1558">
        <v>3335.3600000001024</v>
      </c>
      <c r="I58" s="1558">
        <v>9609.119999999908</v>
      </c>
      <c r="J58" s="1558">
        <v>11927.559999999881</v>
      </c>
      <c r="K58" s="1559">
        <v>12900.719999999914</v>
      </c>
      <c r="L58" s="1559">
        <v>-1363.2940681531472</v>
      </c>
      <c r="M58" s="1560">
        <v>34.25495779009981</v>
      </c>
    </row>
    <row r="59" spans="1:13" ht="12.75">
      <c r="A59" s="358"/>
      <c r="B59" s="1054" t="s">
        <v>1477</v>
      </c>
      <c r="C59" s="1018"/>
      <c r="D59" s="1018"/>
      <c r="E59" s="1018"/>
      <c r="F59" s="1018"/>
      <c r="G59" s="1561">
        <v>6056.399999999994</v>
      </c>
      <c r="H59" s="1561">
        <v>83240.72</v>
      </c>
      <c r="I59" s="1561">
        <v>102980.31</v>
      </c>
      <c r="J59" s="1561">
        <v>129860.53</v>
      </c>
      <c r="K59" s="1562">
        <v>35370.48999999999</v>
      </c>
      <c r="L59" s="1562">
        <v>1600.3551614820701</v>
      </c>
      <c r="M59" s="1565">
        <v>-65.653152529838</v>
      </c>
    </row>
    <row r="60" spans="1:13" ht="12.75">
      <c r="A60" s="358"/>
      <c r="B60" s="1045" t="s">
        <v>1478</v>
      </c>
      <c r="C60" s="358"/>
      <c r="D60" s="358"/>
      <c r="E60" s="358"/>
      <c r="F60" s="358"/>
      <c r="G60" s="1551">
        <v>-6056.399999999998</v>
      </c>
      <c r="H60" s="1551">
        <v>-83240.72</v>
      </c>
      <c r="I60" s="1551">
        <v>-102980.31</v>
      </c>
      <c r="J60" s="1551">
        <v>-129860.53</v>
      </c>
      <c r="K60" s="1552">
        <v>-35370.48999999999</v>
      </c>
      <c r="L60" s="1552">
        <v>1600.3551614820692</v>
      </c>
      <c r="M60" s="1554">
        <v>-65.653152529838</v>
      </c>
    </row>
    <row r="61" spans="1:13" ht="12.75">
      <c r="A61" s="358"/>
      <c r="B61" s="1045"/>
      <c r="C61" s="358" t="s">
        <v>1479</v>
      </c>
      <c r="D61" s="358"/>
      <c r="E61" s="358"/>
      <c r="F61" s="358"/>
      <c r="G61" s="1551">
        <v>-5532.0999999999985</v>
      </c>
      <c r="H61" s="1551">
        <v>-82049.02</v>
      </c>
      <c r="I61" s="1551">
        <v>-102267.51</v>
      </c>
      <c r="J61" s="1551">
        <v>-128536.33</v>
      </c>
      <c r="K61" s="1552">
        <v>-34735.78999999999</v>
      </c>
      <c r="L61" s="1552">
        <v>1748.6200538674286</v>
      </c>
      <c r="M61" s="1554">
        <v>-66.03438374514056</v>
      </c>
    </row>
    <row r="62" spans="1:13" ht="12.75">
      <c r="A62" s="358"/>
      <c r="B62" s="1045"/>
      <c r="C62" s="358"/>
      <c r="D62" s="358" t="s">
        <v>1471</v>
      </c>
      <c r="E62" s="358"/>
      <c r="F62" s="358"/>
      <c r="G62" s="1551">
        <v>9838.1</v>
      </c>
      <c r="H62" s="1551">
        <v>-65763.42</v>
      </c>
      <c r="I62" s="1551">
        <v>-81902.71</v>
      </c>
      <c r="J62" s="1551">
        <v>-115992.23</v>
      </c>
      <c r="K62" s="1552">
        <v>-18955.690000000002</v>
      </c>
      <c r="L62" s="1552">
        <v>-932.5053618076662</v>
      </c>
      <c r="M62" s="1554">
        <v>-76.85584518509827</v>
      </c>
    </row>
    <row r="63" spans="1:13" ht="12.75">
      <c r="A63" s="358"/>
      <c r="B63" s="1045"/>
      <c r="C63" s="358"/>
      <c r="D63" s="358" t="s">
        <v>1472</v>
      </c>
      <c r="E63" s="358"/>
      <c r="F63" s="358"/>
      <c r="G63" s="1551">
        <v>-15370.199999999997</v>
      </c>
      <c r="H63" s="1551">
        <v>-16285.6</v>
      </c>
      <c r="I63" s="1551">
        <v>-20364.799999999996</v>
      </c>
      <c r="J63" s="1551">
        <v>-12544.1</v>
      </c>
      <c r="K63" s="1552">
        <v>-15780.099999999991</v>
      </c>
      <c r="L63" s="1552">
        <v>32.4953481412083</v>
      </c>
      <c r="M63" s="1554">
        <v>-22.51286533626653</v>
      </c>
    </row>
    <row r="64" spans="1:13" ht="12.75">
      <c r="A64" s="358"/>
      <c r="B64" s="1045"/>
      <c r="C64" s="358" t="s">
        <v>1480</v>
      </c>
      <c r="D64" s="358"/>
      <c r="E64" s="358"/>
      <c r="F64" s="358"/>
      <c r="G64" s="1551">
        <v>-524.3</v>
      </c>
      <c r="H64" s="1551">
        <v>-1191.7</v>
      </c>
      <c r="I64" s="1551">
        <v>-712.8</v>
      </c>
      <c r="J64" s="1551">
        <v>-1324.2</v>
      </c>
      <c r="K64" s="1552">
        <v>-634.7</v>
      </c>
      <c r="L64" s="1552">
        <v>35.95269883654396</v>
      </c>
      <c r="M64" s="1554">
        <v>-10.95679012345677</v>
      </c>
    </row>
    <row r="65" spans="1:13" ht="13.5" thickBot="1">
      <c r="A65" s="1566"/>
      <c r="B65" s="1567" t="s">
        <v>1481</v>
      </c>
      <c r="C65" s="1568"/>
      <c r="D65" s="1568"/>
      <c r="E65" s="1568"/>
      <c r="F65" s="1568"/>
      <c r="G65" s="1569">
        <v>-1589.199999999997</v>
      </c>
      <c r="H65" s="1569">
        <v>-68939.62</v>
      </c>
      <c r="I65" s="1569">
        <v>-95777.20999999999</v>
      </c>
      <c r="J65" s="1569">
        <v>-127127.13</v>
      </c>
      <c r="K65" s="1570">
        <v>-32796.889999999985</v>
      </c>
      <c r="L65" s="1570">
        <v>5926.756229549469</v>
      </c>
      <c r="M65" s="1571">
        <v>-65.75710443016665</v>
      </c>
    </row>
    <row r="66" ht="13.5" thickTop="1">
      <c r="B66" s="442" t="s">
        <v>1482</v>
      </c>
    </row>
    <row r="67" ht="12.75">
      <c r="B67" s="1572" t="s">
        <v>1483</v>
      </c>
    </row>
    <row r="68" ht="12.75">
      <c r="B68" s="1572" t="s">
        <v>1484</v>
      </c>
    </row>
  </sheetData>
  <sheetProtection/>
  <mergeCells count="9">
    <mergeCell ref="A1:M1"/>
    <mergeCell ref="A2:M2"/>
    <mergeCell ref="B3:M3"/>
    <mergeCell ref="B4:F6"/>
    <mergeCell ref="G4:H5"/>
    <mergeCell ref="I4:J5"/>
    <mergeCell ref="K4:K5"/>
    <mergeCell ref="L4:M4"/>
    <mergeCell ref="L5:M5"/>
  </mergeCells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9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2" width="11.7109375" style="0" customWidth="1"/>
    <col min="3" max="3" width="23.140625" style="0" bestFit="1" customWidth="1"/>
    <col min="4" max="9" width="11.7109375" style="0" customWidth="1"/>
  </cols>
  <sheetData>
    <row r="1" spans="2:9" ht="15" customHeight="1">
      <c r="B1" s="1826" t="s">
        <v>1485</v>
      </c>
      <c r="C1" s="1826"/>
      <c r="D1" s="1826"/>
      <c r="E1" s="1826"/>
      <c r="F1" s="1826"/>
      <c r="G1" s="1826"/>
      <c r="H1" s="1826"/>
      <c r="I1" s="1826"/>
    </row>
    <row r="2" spans="2:9" ht="15" customHeight="1">
      <c r="B2" s="1573" t="s">
        <v>1486</v>
      </c>
      <c r="C2" s="1574"/>
      <c r="D2" s="1574"/>
      <c r="E2" s="1574"/>
      <c r="F2" s="1574"/>
      <c r="G2" s="1574"/>
      <c r="H2" s="1574"/>
      <c r="I2" s="1575"/>
    </row>
    <row r="3" spans="2:9" ht="15" customHeight="1" thickBot="1">
      <c r="B3" s="2098" t="s">
        <v>550</v>
      </c>
      <c r="C3" s="2098"/>
      <c r="D3" s="2098"/>
      <c r="E3" s="2098"/>
      <c r="F3" s="2098"/>
      <c r="G3" s="2098"/>
      <c r="H3" s="2098"/>
      <c r="I3" s="2098"/>
    </row>
    <row r="4" spans="2:9" ht="15" customHeight="1" thickTop="1">
      <c r="B4" s="1576"/>
      <c r="C4" s="1577"/>
      <c r="D4" s="1578"/>
      <c r="E4" s="1578"/>
      <c r="F4" s="1578"/>
      <c r="G4" s="1578"/>
      <c r="H4" s="1579" t="s">
        <v>66</v>
      </c>
      <c r="I4" s="1580"/>
    </row>
    <row r="5" spans="2:9" ht="15" customHeight="1">
      <c r="B5" s="1581"/>
      <c r="C5" s="1582"/>
      <c r="D5" s="1218" t="s">
        <v>554</v>
      </c>
      <c r="E5" s="1218" t="s">
        <v>578</v>
      </c>
      <c r="F5" s="1218" t="s">
        <v>554</v>
      </c>
      <c r="G5" s="1218" t="str">
        <f>E5</f>
        <v>Mid-Feb</v>
      </c>
      <c r="H5" s="1583" t="s">
        <v>577</v>
      </c>
      <c r="I5" s="1584"/>
    </row>
    <row r="6" spans="2:9" ht="15" customHeight="1">
      <c r="B6" s="1585"/>
      <c r="C6" s="1586"/>
      <c r="D6" s="1587">
        <v>2013</v>
      </c>
      <c r="E6" s="1587">
        <v>2014</v>
      </c>
      <c r="F6" s="1587">
        <v>2014</v>
      </c>
      <c r="G6" s="1587">
        <v>2015</v>
      </c>
      <c r="H6" s="1588" t="s">
        <v>64</v>
      </c>
      <c r="I6" s="1589" t="s">
        <v>65</v>
      </c>
    </row>
    <row r="7" spans="2:9" ht="15" customHeight="1">
      <c r="B7" s="1590"/>
      <c r="C7" s="1591"/>
      <c r="D7" s="1592"/>
      <c r="E7" s="1592"/>
      <c r="F7" s="1591"/>
      <c r="G7" s="1592"/>
      <c r="H7" s="1593"/>
      <c r="I7" s="1594"/>
    </row>
    <row r="8" spans="2:9" ht="15" customHeight="1">
      <c r="B8" s="1595" t="s">
        <v>1471</v>
      </c>
      <c r="C8" s="1596"/>
      <c r="D8" s="1597">
        <v>452994.5</v>
      </c>
      <c r="E8" s="1597">
        <v>549718.1</v>
      </c>
      <c r="F8" s="1597">
        <v>572400.9</v>
      </c>
      <c r="G8" s="1598">
        <v>589146.5</v>
      </c>
      <c r="H8" s="1599">
        <v>21.35204732066282</v>
      </c>
      <c r="I8" s="1600">
        <v>2.925502038868217</v>
      </c>
    </row>
    <row r="9" spans="2:9" ht="15" customHeight="1">
      <c r="B9" s="1134"/>
      <c r="C9" s="1601" t="s">
        <v>1487</v>
      </c>
      <c r="D9" s="1602">
        <v>339940.04144639</v>
      </c>
      <c r="E9" s="1603">
        <v>413803.27437799994</v>
      </c>
      <c r="F9" s="1604">
        <v>426132.87371916004</v>
      </c>
      <c r="G9" s="1603">
        <v>421632.75241386</v>
      </c>
      <c r="H9" s="1605">
        <v>21.728312033302657</v>
      </c>
      <c r="I9" s="1606">
        <v>-1.056037114908392</v>
      </c>
    </row>
    <row r="10" spans="2:9" ht="15" customHeight="1">
      <c r="B10" s="1134"/>
      <c r="C10" s="1607" t="s">
        <v>1488</v>
      </c>
      <c r="D10" s="1602">
        <v>113054.45855360999</v>
      </c>
      <c r="E10" s="1603">
        <v>135914.825622</v>
      </c>
      <c r="F10" s="1604">
        <v>146268.02628084</v>
      </c>
      <c r="G10" s="1603">
        <v>167513.74758614</v>
      </c>
      <c r="H10" s="1605">
        <v>20.220668305221864</v>
      </c>
      <c r="I10" s="1606">
        <v>14.525198599800234</v>
      </c>
    </row>
    <row r="11" spans="2:9" ht="15" customHeight="1">
      <c r="B11" s="1146"/>
      <c r="C11" s="1608"/>
      <c r="D11" s="1609"/>
      <c r="E11" s="1610"/>
      <c r="F11" s="1611"/>
      <c r="G11" s="1610"/>
      <c r="H11" s="1612"/>
      <c r="I11" s="1613"/>
    </row>
    <row r="12" spans="2:9" ht="15" customHeight="1">
      <c r="B12" s="1590"/>
      <c r="C12" s="1591"/>
      <c r="D12" s="1602"/>
      <c r="E12" s="1614"/>
      <c r="F12" s="1615"/>
      <c r="G12" s="1604"/>
      <c r="H12" s="1616"/>
      <c r="I12" s="1617"/>
    </row>
    <row r="13" spans="2:9" ht="15" customHeight="1">
      <c r="B13" s="1595" t="s">
        <v>1489</v>
      </c>
      <c r="C13" s="1601"/>
      <c r="D13" s="1597">
        <v>80302.5</v>
      </c>
      <c r="E13" s="1597">
        <v>100817.7</v>
      </c>
      <c r="F13" s="1597">
        <v>93006.1</v>
      </c>
      <c r="G13" s="1597">
        <v>108864.2</v>
      </c>
      <c r="H13" s="1618">
        <v>25.547398897917233</v>
      </c>
      <c r="I13" s="1619">
        <v>17.050602057284408</v>
      </c>
    </row>
    <row r="14" spans="2:9" ht="15" customHeight="1">
      <c r="B14" s="1134"/>
      <c r="C14" s="1601" t="s">
        <v>1487</v>
      </c>
      <c r="D14" s="1602">
        <v>74079.9</v>
      </c>
      <c r="E14" s="1603">
        <v>95795.5</v>
      </c>
      <c r="F14" s="1604">
        <v>87372.34000000001</v>
      </c>
      <c r="G14" s="1603">
        <v>102356.2</v>
      </c>
      <c r="H14" s="1620">
        <v>29.313754473210707</v>
      </c>
      <c r="I14" s="1621">
        <v>17.149431959817022</v>
      </c>
    </row>
    <row r="15" spans="2:9" ht="15" customHeight="1">
      <c r="B15" s="1134"/>
      <c r="C15" s="1607" t="s">
        <v>1488</v>
      </c>
      <c r="D15" s="1602">
        <v>6222.6</v>
      </c>
      <c r="E15" s="1603">
        <v>5022.2</v>
      </c>
      <c r="F15" s="1604">
        <v>5633.76</v>
      </c>
      <c r="G15" s="1603">
        <v>6508</v>
      </c>
      <c r="H15" s="1620">
        <v>-19.290971619580247</v>
      </c>
      <c r="I15" s="1621">
        <v>15.51787793587232</v>
      </c>
    </row>
    <row r="16" spans="2:9" ht="15" customHeight="1">
      <c r="B16" s="1146"/>
      <c r="C16" s="1608"/>
      <c r="D16" s="1609"/>
      <c r="E16" s="1622"/>
      <c r="F16" s="1623"/>
      <c r="G16" s="1610"/>
      <c r="H16" s="1624"/>
      <c r="I16" s="1625"/>
    </row>
    <row r="17" spans="2:9" ht="15" customHeight="1">
      <c r="B17" s="1134"/>
      <c r="C17" s="1601"/>
      <c r="D17" s="1602"/>
      <c r="E17" s="1603"/>
      <c r="F17" s="1604"/>
      <c r="G17" s="1604"/>
      <c r="H17" s="1620"/>
      <c r="I17" s="1606"/>
    </row>
    <row r="18" spans="2:9" ht="15" customHeight="1">
      <c r="B18" s="1595" t="s">
        <v>1490</v>
      </c>
      <c r="C18" s="1596"/>
      <c r="D18" s="1597">
        <v>533297</v>
      </c>
      <c r="E18" s="1597">
        <v>650535.7999999999</v>
      </c>
      <c r="F18" s="1597">
        <v>665407</v>
      </c>
      <c r="G18" s="1597">
        <v>698010.7</v>
      </c>
      <c r="H18" s="1618">
        <v>21.98377264451139</v>
      </c>
      <c r="I18" s="1619">
        <v>4.899813197035783</v>
      </c>
    </row>
    <row r="19" spans="2:9" ht="15" customHeight="1">
      <c r="B19" s="1134"/>
      <c r="C19" s="1601"/>
      <c r="D19" s="1602"/>
      <c r="E19" s="1626"/>
      <c r="F19" s="1627"/>
      <c r="G19" s="1603"/>
      <c r="H19" s="1628"/>
      <c r="I19" s="1629"/>
    </row>
    <row r="20" spans="2:9" ht="15" customHeight="1">
      <c r="B20" s="1134"/>
      <c r="C20" s="1601" t="s">
        <v>1487</v>
      </c>
      <c r="D20" s="1602">
        <v>414019.94144639</v>
      </c>
      <c r="E20" s="1603">
        <v>509598.77437799994</v>
      </c>
      <c r="F20" s="1604">
        <v>513505.21371916006</v>
      </c>
      <c r="G20" s="1603">
        <v>523988.95241386</v>
      </c>
      <c r="H20" s="1620">
        <v>23.08556264166954</v>
      </c>
      <c r="I20" s="1621">
        <v>2.0416031647993265</v>
      </c>
    </row>
    <row r="21" spans="2:9" ht="15" customHeight="1">
      <c r="B21" s="1134"/>
      <c r="C21" s="404" t="s">
        <v>1491</v>
      </c>
      <c r="D21" s="1602">
        <v>77.63402783934468</v>
      </c>
      <c r="E21" s="1603">
        <v>78.3352391025982</v>
      </c>
      <c r="F21" s="1604">
        <v>77.1715977919018</v>
      </c>
      <c r="G21" s="1603">
        <v>75.0688997194255</v>
      </c>
      <c r="H21" s="1620" t="s">
        <v>495</v>
      </c>
      <c r="I21" s="1621" t="s">
        <v>495</v>
      </c>
    </row>
    <row r="22" spans="2:9" ht="15" customHeight="1">
      <c r="B22" s="1134"/>
      <c r="C22" s="1607" t="s">
        <v>1488</v>
      </c>
      <c r="D22" s="1602">
        <v>119277.05855361</v>
      </c>
      <c r="E22" s="1603">
        <v>140937.02562200002</v>
      </c>
      <c r="F22" s="1604">
        <v>151901.78628084</v>
      </c>
      <c r="G22" s="1603">
        <v>174021.74758614</v>
      </c>
      <c r="H22" s="1620">
        <v>18.15937392407676</v>
      </c>
      <c r="I22" s="1621">
        <v>14.562015264523652</v>
      </c>
    </row>
    <row r="23" spans="2:9" ht="15" customHeight="1">
      <c r="B23" s="1146"/>
      <c r="C23" s="1019" t="s">
        <v>1491</v>
      </c>
      <c r="D23" s="1609">
        <v>22.36597216065532</v>
      </c>
      <c r="E23" s="1603">
        <v>21.66476089740181</v>
      </c>
      <c r="F23" s="1604">
        <v>22.8284022080982</v>
      </c>
      <c r="G23" s="1610">
        <v>24.931100280574498</v>
      </c>
      <c r="H23" s="1620" t="s">
        <v>495</v>
      </c>
      <c r="I23" s="1621" t="s">
        <v>495</v>
      </c>
    </row>
    <row r="24" spans="2:9" ht="15" customHeight="1">
      <c r="B24" s="1630" t="s">
        <v>1492</v>
      </c>
      <c r="C24" s="1014"/>
      <c r="D24" s="1631"/>
      <c r="E24" s="1632"/>
      <c r="F24" s="1632"/>
      <c r="G24" s="1604"/>
      <c r="H24" s="1633"/>
      <c r="I24" s="1634"/>
    </row>
    <row r="25" spans="2:9" ht="15" customHeight="1">
      <c r="B25" s="1045"/>
      <c r="C25" s="404" t="s">
        <v>1493</v>
      </c>
      <c r="D25" s="1602">
        <v>11.693094556256112</v>
      </c>
      <c r="E25" s="1603">
        <v>11.81745367935058</v>
      </c>
      <c r="F25" s="1603">
        <v>11.466384480852438</v>
      </c>
      <c r="G25" s="1635">
        <v>11.2</v>
      </c>
      <c r="H25" s="1620" t="s">
        <v>495</v>
      </c>
      <c r="I25" s="1621" t="s">
        <v>495</v>
      </c>
    </row>
    <row r="26" spans="2:9" ht="15" customHeight="1">
      <c r="B26" s="1054"/>
      <c r="C26" s="1018" t="s">
        <v>1494</v>
      </c>
      <c r="D26" s="1609">
        <v>10.07965200150638</v>
      </c>
      <c r="E26" s="1603">
        <v>10.291208331770207</v>
      </c>
      <c r="F26" s="1610">
        <v>9.974219048524375</v>
      </c>
      <c r="G26" s="1635">
        <v>9.6</v>
      </c>
      <c r="H26" s="1636" t="s">
        <v>495</v>
      </c>
      <c r="I26" s="1625" t="s">
        <v>495</v>
      </c>
    </row>
    <row r="27" spans="2:9" ht="15" customHeight="1">
      <c r="B27" s="1637" t="s">
        <v>1495</v>
      </c>
      <c r="C27" s="1591"/>
      <c r="D27" s="1602">
        <v>533297</v>
      </c>
      <c r="E27" s="1614">
        <v>650535.7999999999</v>
      </c>
      <c r="F27" s="1603">
        <v>665407</v>
      </c>
      <c r="G27" s="1614">
        <v>698010.7</v>
      </c>
      <c r="H27" s="1620">
        <v>21.98377264451139</v>
      </c>
      <c r="I27" s="1621">
        <v>4.899813197035783</v>
      </c>
    </row>
    <row r="28" spans="2:9" ht="15" customHeight="1">
      <c r="B28" s="1638" t="s">
        <v>1496</v>
      </c>
      <c r="C28" s="1601"/>
      <c r="D28" s="1602">
        <v>20796.6</v>
      </c>
      <c r="E28" s="1603">
        <v>21102.1</v>
      </c>
      <c r="F28" s="1603">
        <v>21352.1</v>
      </c>
      <c r="G28" s="1603">
        <v>23805.199999999997</v>
      </c>
      <c r="H28" s="1620">
        <v>1.4689901233855522</v>
      </c>
      <c r="I28" s="1621">
        <v>11.488799696516978</v>
      </c>
    </row>
    <row r="29" spans="2:9" ht="15" customHeight="1">
      <c r="B29" s="1638" t="s">
        <v>1497</v>
      </c>
      <c r="C29" s="1601"/>
      <c r="D29" s="1602">
        <v>554093.6</v>
      </c>
      <c r="E29" s="1603">
        <v>671637.8999999999</v>
      </c>
      <c r="F29" s="1603">
        <v>686759.1</v>
      </c>
      <c r="G29" s="1603">
        <v>721815.8999999999</v>
      </c>
      <c r="H29" s="1620">
        <v>21.21379853512113</v>
      </c>
      <c r="I29" s="1621">
        <v>5.104672074967766</v>
      </c>
    </row>
    <row r="30" spans="2:9" ht="15" customHeight="1">
      <c r="B30" s="1638" t="s">
        <v>1498</v>
      </c>
      <c r="C30" s="1601"/>
      <c r="D30" s="1602">
        <v>85855.4</v>
      </c>
      <c r="E30" s="1603">
        <v>92896.10000000002</v>
      </c>
      <c r="F30" s="1603">
        <v>87539.20000000001</v>
      </c>
      <c r="G30" s="1603">
        <v>89121.79999999999</v>
      </c>
      <c r="H30" s="1620">
        <v>8.200648998199327</v>
      </c>
      <c r="I30" s="1621">
        <v>1.8078757859336037</v>
      </c>
    </row>
    <row r="31" spans="2:9" ht="15" customHeight="1">
      <c r="B31" s="1638" t="s">
        <v>1499</v>
      </c>
      <c r="C31" s="1601"/>
      <c r="D31" s="1602">
        <v>468238.19999999995</v>
      </c>
      <c r="E31" s="1603">
        <v>578741.7999999999</v>
      </c>
      <c r="F31" s="1603">
        <v>599219.8999999999</v>
      </c>
      <c r="G31" s="1603">
        <v>632694.0999999999</v>
      </c>
      <c r="H31" s="1620">
        <v>23.5998686138807</v>
      </c>
      <c r="I31" s="1621">
        <v>5.586296449767431</v>
      </c>
    </row>
    <row r="32" spans="2:9" ht="15" customHeight="1">
      <c r="B32" s="1638" t="s">
        <v>1500</v>
      </c>
      <c r="C32" s="1601"/>
      <c r="D32" s="1602">
        <v>-84465.91774548998</v>
      </c>
      <c r="E32" s="1603">
        <v>-110503.59999999998</v>
      </c>
      <c r="F32" s="1603">
        <v>-130981.69999999995</v>
      </c>
      <c r="G32" s="1603">
        <v>-33474.19999999995</v>
      </c>
      <c r="H32" s="1620" t="s">
        <v>495</v>
      </c>
      <c r="I32" s="1606" t="s">
        <v>495</v>
      </c>
    </row>
    <row r="33" spans="2:9" ht="15" customHeight="1">
      <c r="B33" s="1638" t="s">
        <v>1501</v>
      </c>
      <c r="C33" s="1601"/>
      <c r="D33" s="1602">
        <v>15526.3</v>
      </c>
      <c r="E33" s="1603">
        <v>14727</v>
      </c>
      <c r="F33" s="1603">
        <v>3854.6</v>
      </c>
      <c r="G33" s="1603">
        <v>677.3</v>
      </c>
      <c r="H33" s="1620" t="s">
        <v>495</v>
      </c>
      <c r="I33" s="1606" t="s">
        <v>495</v>
      </c>
    </row>
    <row r="34" spans="2:9" ht="15" customHeight="1" thickBot="1">
      <c r="B34" s="1639" t="s">
        <v>1502</v>
      </c>
      <c r="C34" s="1640"/>
      <c r="D34" s="1641">
        <v>-68939.61774548997</v>
      </c>
      <c r="E34" s="1641">
        <v>-95776.59999999998</v>
      </c>
      <c r="F34" s="1642">
        <v>-127127.09999999995</v>
      </c>
      <c r="G34" s="1642">
        <v>-32796.89999999995</v>
      </c>
      <c r="H34" s="1643" t="s">
        <v>495</v>
      </c>
      <c r="I34" s="1644" t="s">
        <v>495</v>
      </c>
    </row>
    <row r="35" spans="2:9" ht="15" customHeight="1" thickTop="1">
      <c r="B35" s="1645" t="s">
        <v>1503</v>
      </c>
      <c r="C35" s="11"/>
      <c r="D35" s="11"/>
      <c r="E35" s="11"/>
      <c r="F35" s="11"/>
      <c r="G35" s="11"/>
      <c r="H35" s="11"/>
      <c r="I35" s="11"/>
    </row>
    <row r="36" spans="2:9" ht="15" customHeight="1">
      <c r="B36" s="1239" t="s">
        <v>1504</v>
      </c>
      <c r="C36" s="11"/>
      <c r="D36" s="11"/>
      <c r="E36" s="11"/>
      <c r="F36" s="11"/>
      <c r="G36" s="11"/>
      <c r="H36" s="11"/>
      <c r="I36" s="11"/>
    </row>
    <row r="37" spans="2:9" ht="15" customHeight="1">
      <c r="B37" s="1646" t="s">
        <v>1505</v>
      </c>
      <c r="C37" s="1239"/>
      <c r="D37" s="11"/>
      <c r="E37" s="11"/>
      <c r="F37" s="11"/>
      <c r="G37" s="11"/>
      <c r="H37" s="11"/>
      <c r="I37" s="11"/>
    </row>
    <row r="38" spans="2:9" ht="15" customHeight="1">
      <c r="B38" s="1647" t="s">
        <v>1506</v>
      </c>
      <c r="C38" s="1239"/>
      <c r="D38" s="11"/>
      <c r="E38" s="11"/>
      <c r="F38" s="11"/>
      <c r="G38" s="11"/>
      <c r="H38" s="11"/>
      <c r="I38" s="11"/>
    </row>
    <row r="39" spans="2:9" ht="15" customHeight="1">
      <c r="B39" s="1239" t="s">
        <v>1507</v>
      </c>
      <c r="C39" s="11"/>
      <c r="D39" s="1648">
        <v>95</v>
      </c>
      <c r="E39" s="1649">
        <v>99.26</v>
      </c>
      <c r="F39" s="1649">
        <v>95.9</v>
      </c>
      <c r="G39" s="1649">
        <v>99.31</v>
      </c>
      <c r="H39" s="11"/>
      <c r="I39" s="11"/>
    </row>
  </sheetData>
  <sheetProtection/>
  <mergeCells count="2">
    <mergeCell ref="B1:I1"/>
    <mergeCell ref="B3:I3"/>
  </mergeCells>
  <printOptions/>
  <pageMargins left="0.75" right="0.75" top="1" bottom="1" header="0.5" footer="0.5"/>
  <pageSetup fitToHeight="1" fitToWidth="1" horizontalDpi="600" verticalDpi="600" orientation="portrait" scale="78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8"/>
  <sheetViews>
    <sheetView zoomScalePageLayoutView="0" workbookViewId="0" topLeftCell="A1">
      <selection activeCell="G14" sqref="G14"/>
    </sheetView>
  </sheetViews>
  <sheetFormatPr defaultColWidth="9.140625" defaultRowHeight="12.75"/>
  <cols>
    <col min="2" max="2" width="11.7109375" style="0" customWidth="1"/>
    <col min="3" max="3" width="23.140625" style="0" bestFit="1" customWidth="1"/>
    <col min="4" max="9" width="11.7109375" style="0" customWidth="1"/>
  </cols>
  <sheetData>
    <row r="1" spans="2:9" ht="12.75">
      <c r="B1" s="1826" t="s">
        <v>1508</v>
      </c>
      <c r="C1" s="1826"/>
      <c r="D1" s="1826"/>
      <c r="E1" s="1826"/>
      <c r="F1" s="1826"/>
      <c r="G1" s="1826"/>
      <c r="H1" s="1826"/>
      <c r="I1" s="1826"/>
    </row>
    <row r="2" spans="2:9" ht="15.75">
      <c r="B2" s="1573" t="s">
        <v>1486</v>
      </c>
      <c r="C2" s="1574"/>
      <c r="D2" s="1574"/>
      <c r="E2" s="1574"/>
      <c r="F2" s="1574"/>
      <c r="G2" s="1574"/>
      <c r="H2" s="1574"/>
      <c r="I2" s="1574"/>
    </row>
    <row r="3" spans="2:9" ht="13.5" customHeight="1" thickBot="1">
      <c r="B3" s="2099" t="s">
        <v>1509</v>
      </c>
      <c r="C3" s="2099"/>
      <c r="D3" s="2099"/>
      <c r="E3" s="2099"/>
      <c r="F3" s="2099"/>
      <c r="G3" s="2099"/>
      <c r="H3" s="2099"/>
      <c r="I3" s="2099"/>
    </row>
    <row r="4" spans="2:9" ht="15" customHeight="1" thickTop="1">
      <c r="B4" s="1576"/>
      <c r="C4" s="1650"/>
      <c r="D4" s="1651"/>
      <c r="E4" s="1652"/>
      <c r="F4" s="1652"/>
      <c r="G4" s="1652"/>
      <c r="H4" s="1653" t="s">
        <v>66</v>
      </c>
      <c r="I4" s="1580"/>
    </row>
    <row r="5" spans="2:9" ht="15" customHeight="1">
      <c r="B5" s="1654"/>
      <c r="C5" s="1655"/>
      <c r="D5" s="1218" t="s">
        <v>554</v>
      </c>
      <c r="E5" s="1218" t="s">
        <v>578</v>
      </c>
      <c r="F5" s="1218" t="s">
        <v>554</v>
      </c>
      <c r="G5" s="1218" t="str">
        <f>E5</f>
        <v>Mid-Feb</v>
      </c>
      <c r="H5" s="1583" t="s">
        <v>577</v>
      </c>
      <c r="I5" s="1584"/>
    </row>
    <row r="6" spans="2:9" ht="15" customHeight="1">
      <c r="B6" s="1656"/>
      <c r="C6" s="1657"/>
      <c r="D6" s="1587">
        <v>2013</v>
      </c>
      <c r="E6" s="1587">
        <v>2014</v>
      </c>
      <c r="F6" s="1587">
        <v>2014</v>
      </c>
      <c r="G6" s="1587">
        <v>2015</v>
      </c>
      <c r="H6" s="1588" t="s">
        <v>64</v>
      </c>
      <c r="I6" s="1589" t="s">
        <v>65</v>
      </c>
    </row>
    <row r="7" spans="2:9" ht="15" customHeight="1">
      <c r="B7" s="1658"/>
      <c r="C7" s="1659"/>
      <c r="D7" s="1660"/>
      <c r="E7" s="1661"/>
      <c r="F7" s="1661"/>
      <c r="G7" s="1661"/>
      <c r="H7" s="1660"/>
      <c r="I7" s="1662"/>
    </row>
    <row r="8" spans="2:9" ht="15" customHeight="1">
      <c r="B8" s="1595" t="s">
        <v>1471</v>
      </c>
      <c r="C8" s="1663"/>
      <c r="D8" s="1664">
        <v>4768.363157894737</v>
      </c>
      <c r="E8" s="1664">
        <v>5538.163409228288</v>
      </c>
      <c r="F8" s="1664">
        <v>5968.726798748697</v>
      </c>
      <c r="G8" s="1665">
        <v>5932.398549994965</v>
      </c>
      <c r="H8" s="1665">
        <v>16.143909887799396</v>
      </c>
      <c r="I8" s="1666">
        <v>-0.608643182685924</v>
      </c>
    </row>
    <row r="9" spans="2:9" ht="15" customHeight="1">
      <c r="B9" s="1658"/>
      <c r="C9" s="1659" t="s">
        <v>1487</v>
      </c>
      <c r="D9" s="1667">
        <v>3578.3162257514737</v>
      </c>
      <c r="E9" s="1667">
        <v>4168.882474088252</v>
      </c>
      <c r="F9" s="1667">
        <v>4443.512760366632</v>
      </c>
      <c r="G9" s="1668">
        <v>4245.622318133723</v>
      </c>
      <c r="H9" s="1668">
        <v>16.50402622570772</v>
      </c>
      <c r="I9" s="1669">
        <v>-4.4534685260267395</v>
      </c>
    </row>
    <row r="10" spans="2:9" ht="15" customHeight="1">
      <c r="B10" s="1658"/>
      <c r="C10" s="1670" t="s">
        <v>1488</v>
      </c>
      <c r="D10" s="1667">
        <v>1190.0469321432631</v>
      </c>
      <c r="E10" s="1667">
        <v>1369.2809351400363</v>
      </c>
      <c r="F10" s="1667">
        <v>1525.2140383820645</v>
      </c>
      <c r="G10" s="1668">
        <v>1686.7762318612426</v>
      </c>
      <c r="H10" s="1668">
        <v>15.06108693326695</v>
      </c>
      <c r="I10" s="1669">
        <v>10.592755469951086</v>
      </c>
    </row>
    <row r="11" spans="2:9" ht="15" customHeight="1">
      <c r="B11" s="1658"/>
      <c r="C11" s="1659"/>
      <c r="D11" s="1667"/>
      <c r="E11" s="1667"/>
      <c r="F11" s="1667"/>
      <c r="G11" s="1668"/>
      <c r="H11" s="1668"/>
      <c r="I11" s="1669"/>
    </row>
    <row r="12" spans="2:9" ht="15" customHeight="1">
      <c r="B12" s="1671"/>
      <c r="C12" s="1672"/>
      <c r="D12" s="1673"/>
      <c r="E12" s="1673"/>
      <c r="F12" s="1673"/>
      <c r="G12" s="1674"/>
      <c r="H12" s="1674"/>
      <c r="I12" s="1675"/>
    </row>
    <row r="13" spans="2:9" ht="15" customHeight="1">
      <c r="B13" s="1676" t="s">
        <v>1489</v>
      </c>
      <c r="C13" s="1677"/>
      <c r="D13" s="1664">
        <v>845.2894736842105</v>
      </c>
      <c r="E13" s="1664">
        <v>1015.6931291557524</v>
      </c>
      <c r="F13" s="1664">
        <v>969.8237747653806</v>
      </c>
      <c r="G13" s="1665">
        <v>1096.2058201590978</v>
      </c>
      <c r="H13" s="1665">
        <v>20.15920708545373</v>
      </c>
      <c r="I13" s="1666">
        <v>13.031444338873996</v>
      </c>
    </row>
    <row r="14" spans="2:9" ht="15" customHeight="1">
      <c r="B14" s="1658"/>
      <c r="C14" s="1659" t="s">
        <v>1487</v>
      </c>
      <c r="D14" s="1667">
        <v>779.7884210526315</v>
      </c>
      <c r="E14" s="1667">
        <v>965.0967156961515</v>
      </c>
      <c r="F14" s="1667">
        <v>911.0775808133473</v>
      </c>
      <c r="G14" s="1668">
        <v>1030.6736481723894</v>
      </c>
      <c r="H14" s="1668">
        <v>23.763919755742663</v>
      </c>
      <c r="I14" s="1669">
        <v>13.126880726477225</v>
      </c>
    </row>
    <row r="15" spans="2:9" ht="15" customHeight="1">
      <c r="B15" s="1658"/>
      <c r="C15" s="1670" t="s">
        <v>1488</v>
      </c>
      <c r="D15" s="1667">
        <v>65.50105263157896</v>
      </c>
      <c r="E15" s="1667">
        <v>50.596413459601045</v>
      </c>
      <c r="F15" s="1667">
        <v>58.746193952033366</v>
      </c>
      <c r="G15" s="1668">
        <v>65.53217198670829</v>
      </c>
      <c r="H15" s="1668">
        <v>-22.754808622407054</v>
      </c>
      <c r="I15" s="1669">
        <v>11.55134925032884</v>
      </c>
    </row>
    <row r="16" spans="2:9" ht="15" customHeight="1">
      <c r="B16" s="1658"/>
      <c r="C16" s="1659"/>
      <c r="D16" s="1678"/>
      <c r="E16" s="1678"/>
      <c r="F16" s="1678"/>
      <c r="G16" s="1679"/>
      <c r="H16" s="1679"/>
      <c r="I16" s="1680"/>
    </row>
    <row r="17" spans="2:9" ht="15" customHeight="1">
      <c r="B17" s="1671"/>
      <c r="C17" s="1672"/>
      <c r="D17" s="1673"/>
      <c r="E17" s="1673"/>
      <c r="F17" s="1673"/>
      <c r="G17" s="1674"/>
      <c r="H17" s="1674"/>
      <c r="I17" s="1675"/>
    </row>
    <row r="18" spans="2:9" ht="15" customHeight="1">
      <c r="B18" s="1676" t="s">
        <v>1490</v>
      </c>
      <c r="C18" s="1681"/>
      <c r="D18" s="1664">
        <v>5613.652631578947</v>
      </c>
      <c r="E18" s="1664">
        <v>6553.8565383840405</v>
      </c>
      <c r="F18" s="1664">
        <v>6938.550573514077</v>
      </c>
      <c r="G18" s="1665">
        <v>7028.604370154062</v>
      </c>
      <c r="H18" s="1665">
        <v>16.74852308310078</v>
      </c>
      <c r="I18" s="1666">
        <v>1.2978762017493892</v>
      </c>
    </row>
    <row r="19" spans="2:9" ht="15" customHeight="1">
      <c r="B19" s="1658"/>
      <c r="C19" s="1659"/>
      <c r="D19" s="1682"/>
      <c r="E19" s="1682"/>
      <c r="F19" s="1682"/>
      <c r="G19" s="1683"/>
      <c r="H19" s="1683"/>
      <c r="I19" s="1684"/>
    </row>
    <row r="20" spans="2:9" ht="15" customHeight="1">
      <c r="B20" s="1658"/>
      <c r="C20" s="1659" t="s">
        <v>1487</v>
      </c>
      <c r="D20" s="1667">
        <v>4358.104646804105</v>
      </c>
      <c r="E20" s="1667">
        <v>5133.979189784403</v>
      </c>
      <c r="F20" s="1667">
        <v>5354.590341179979</v>
      </c>
      <c r="G20" s="1668">
        <v>5276.295966306112</v>
      </c>
      <c r="H20" s="1668">
        <v>17.80302690871052</v>
      </c>
      <c r="I20" s="1669">
        <v>-1.4621916876018872</v>
      </c>
    </row>
    <row r="21" spans="2:9" ht="15" customHeight="1">
      <c r="B21" s="1658"/>
      <c r="C21" s="1685" t="s">
        <v>1491</v>
      </c>
      <c r="D21" s="1667">
        <v>77.63402783934468</v>
      </c>
      <c r="E21" s="1667">
        <v>78.3352391025982</v>
      </c>
      <c r="F21" s="1667">
        <v>77.1715977919018</v>
      </c>
      <c r="G21" s="1668">
        <v>75.0688997194255</v>
      </c>
      <c r="H21" s="1668" t="s">
        <v>495</v>
      </c>
      <c r="I21" s="1669" t="s">
        <v>495</v>
      </c>
    </row>
    <row r="22" spans="2:9" ht="15" customHeight="1">
      <c r="B22" s="1658"/>
      <c r="C22" s="1670" t="s">
        <v>1488</v>
      </c>
      <c r="D22" s="1667">
        <v>1255.547984774842</v>
      </c>
      <c r="E22" s="1667">
        <v>1419.8773485996373</v>
      </c>
      <c r="F22" s="1667">
        <v>1583.9602323340978</v>
      </c>
      <c r="G22" s="1668">
        <v>1752.3084038479508</v>
      </c>
      <c r="H22" s="1668">
        <v>13.088258339585849</v>
      </c>
      <c r="I22" s="1669">
        <v>10.628307963627208</v>
      </c>
    </row>
    <row r="23" spans="2:9" ht="15" customHeight="1">
      <c r="B23" s="1146"/>
      <c r="C23" s="1686" t="s">
        <v>1491</v>
      </c>
      <c r="D23" s="1673">
        <v>22.36597216065532</v>
      </c>
      <c r="E23" s="1673">
        <v>21.66476089740181</v>
      </c>
      <c r="F23" s="1673">
        <v>22.8284022080982</v>
      </c>
      <c r="G23" s="1674">
        <v>24.931100280574498</v>
      </c>
      <c r="H23" s="1674" t="s">
        <v>495</v>
      </c>
      <c r="I23" s="1675" t="s">
        <v>495</v>
      </c>
    </row>
    <row r="24" spans="2:9" ht="15" customHeight="1">
      <c r="B24" s="1630" t="s">
        <v>1492</v>
      </c>
      <c r="C24" s="1687"/>
      <c r="D24" s="1678"/>
      <c r="E24" s="1678"/>
      <c r="F24" s="1678"/>
      <c r="G24" s="1679"/>
      <c r="H24" s="1679"/>
      <c r="I24" s="1680"/>
    </row>
    <row r="25" spans="2:9" ht="15" customHeight="1">
      <c r="B25" s="1688"/>
      <c r="C25" s="1685" t="s">
        <v>1493</v>
      </c>
      <c r="D25" s="1667">
        <v>11.693094556256112</v>
      </c>
      <c r="E25" s="1667">
        <v>11.81745367935058</v>
      </c>
      <c r="F25" s="1667">
        <v>11.466384480852438</v>
      </c>
      <c r="G25" s="1668">
        <v>11.2</v>
      </c>
      <c r="H25" s="1668" t="s">
        <v>495</v>
      </c>
      <c r="I25" s="1669" t="s">
        <v>495</v>
      </c>
    </row>
    <row r="26" spans="2:9" ht="15" customHeight="1">
      <c r="B26" s="1689"/>
      <c r="C26" s="1686" t="s">
        <v>1494</v>
      </c>
      <c r="D26" s="1673">
        <v>10.07965200150638</v>
      </c>
      <c r="E26" s="1673">
        <v>10.291208331770207</v>
      </c>
      <c r="F26" s="1673">
        <v>9.974219048524375</v>
      </c>
      <c r="G26" s="1674">
        <v>9.6</v>
      </c>
      <c r="H26" s="1674" t="s">
        <v>495</v>
      </c>
      <c r="I26" s="1675" t="s">
        <v>495</v>
      </c>
    </row>
    <row r="27" spans="2:9" ht="15" customHeight="1">
      <c r="B27" s="1637" t="s">
        <v>1495</v>
      </c>
      <c r="C27" s="1677"/>
      <c r="D27" s="1690">
        <v>5613.652631578947</v>
      </c>
      <c r="E27" s="1691">
        <v>6553.8565383840405</v>
      </c>
      <c r="F27" s="1691">
        <v>6938.550573514077</v>
      </c>
      <c r="G27" s="1692">
        <v>7028.604370154062</v>
      </c>
      <c r="H27" s="1693">
        <v>16.74852308310078</v>
      </c>
      <c r="I27" s="1694">
        <v>1.2978762017493892</v>
      </c>
    </row>
    <row r="28" spans="2:9" ht="15" customHeight="1">
      <c r="B28" s="1638" t="s">
        <v>1496</v>
      </c>
      <c r="C28" s="1659"/>
      <c r="D28" s="1667">
        <v>218.9115789473684</v>
      </c>
      <c r="E28" s="1695">
        <v>212.5941970582309</v>
      </c>
      <c r="F28" s="1695">
        <v>222.64963503649633</v>
      </c>
      <c r="G28" s="1696">
        <v>239.70597120128886</v>
      </c>
      <c r="H28" s="1668">
        <v>-2.885814409413385</v>
      </c>
      <c r="I28" s="1697">
        <v>7.660617167414927</v>
      </c>
    </row>
    <row r="29" spans="2:9" ht="15" customHeight="1">
      <c r="B29" s="1638" t="s">
        <v>1510</v>
      </c>
      <c r="C29" s="1698"/>
      <c r="D29" s="1667">
        <v>5832.564210526316</v>
      </c>
      <c r="E29" s="1695">
        <v>6766.450735442271</v>
      </c>
      <c r="F29" s="1695">
        <v>7161.200208550573</v>
      </c>
      <c r="G29" s="1696">
        <v>7268.310341355351</v>
      </c>
      <c r="H29" s="1668">
        <v>16.011594406976684</v>
      </c>
      <c r="I29" s="1697">
        <v>1.4957008557991145</v>
      </c>
    </row>
    <row r="30" spans="2:9" ht="15" customHeight="1">
      <c r="B30" s="1638" t="s">
        <v>1498</v>
      </c>
      <c r="C30" s="1698"/>
      <c r="D30" s="1667">
        <v>903.7410526315789</v>
      </c>
      <c r="E30" s="1695">
        <v>935.8865605480557</v>
      </c>
      <c r="F30" s="1695">
        <v>912.8175182481752</v>
      </c>
      <c r="G30" s="1696">
        <v>897.4101298962843</v>
      </c>
      <c r="H30" s="1668">
        <v>3.5569378886654732</v>
      </c>
      <c r="I30" s="1669">
        <v>-1.68789358704025</v>
      </c>
    </row>
    <row r="31" spans="2:9" ht="15" customHeight="1">
      <c r="B31" s="1638" t="s">
        <v>1511</v>
      </c>
      <c r="C31" s="1698"/>
      <c r="D31" s="1667">
        <v>4928.823157894736</v>
      </c>
      <c r="E31" s="1695">
        <v>5830.564174894216</v>
      </c>
      <c r="F31" s="1695">
        <v>6248.382690302397</v>
      </c>
      <c r="G31" s="1696">
        <v>6370.900211459066</v>
      </c>
      <c r="H31" s="1668">
        <v>18.29526010798577</v>
      </c>
      <c r="I31" s="1697">
        <v>1.9607877306685708</v>
      </c>
    </row>
    <row r="32" spans="2:9" ht="15" customHeight="1">
      <c r="B32" s="1638" t="s">
        <v>1500</v>
      </c>
      <c r="C32" s="1698"/>
      <c r="D32" s="1667">
        <v>-889.1149236367366</v>
      </c>
      <c r="E32" s="1695">
        <v>-1113.274229296796</v>
      </c>
      <c r="F32" s="1695">
        <v>-1365.8154327424395</v>
      </c>
      <c r="G32" s="1668">
        <v>-337.0677675964148</v>
      </c>
      <c r="H32" s="1699" t="s">
        <v>495</v>
      </c>
      <c r="I32" s="1669" t="s">
        <v>495</v>
      </c>
    </row>
    <row r="33" spans="2:9" ht="15" customHeight="1">
      <c r="B33" s="1638" t="s">
        <v>1501</v>
      </c>
      <c r="C33" s="1698"/>
      <c r="D33" s="1667">
        <v>163.43473684210525</v>
      </c>
      <c r="E33" s="1695">
        <v>148.36792262744308</v>
      </c>
      <c r="F33" s="1695">
        <v>40.19395203336809</v>
      </c>
      <c r="G33" s="1668">
        <v>6.820058402980565</v>
      </c>
      <c r="H33" s="1699" t="s">
        <v>495</v>
      </c>
      <c r="I33" s="1669" t="s">
        <v>495</v>
      </c>
    </row>
    <row r="34" spans="2:9" ht="15" customHeight="1" thickBot="1">
      <c r="B34" s="1639" t="s">
        <v>1502</v>
      </c>
      <c r="C34" s="1700"/>
      <c r="D34" s="1701">
        <v>-725.6801867946313</v>
      </c>
      <c r="E34" s="1702">
        <v>-964.906306669353</v>
      </c>
      <c r="F34" s="1702">
        <v>-1325.6214807090714</v>
      </c>
      <c r="G34" s="1703">
        <v>-330.2477091934342</v>
      </c>
      <c r="H34" s="1704" t="s">
        <v>495</v>
      </c>
      <c r="I34" s="1705" t="s">
        <v>495</v>
      </c>
    </row>
    <row r="35" spans="2:9" ht="16.5" thickTop="1">
      <c r="B35" s="11" t="s">
        <v>1504</v>
      </c>
      <c r="C35" s="1239"/>
      <c r="D35" s="11"/>
      <c r="E35" s="11"/>
      <c r="F35" s="11"/>
      <c r="G35" s="1"/>
      <c r="H35" s="1"/>
      <c r="I35" s="1"/>
    </row>
    <row r="36" spans="2:9" ht="15.75">
      <c r="B36" s="1706" t="s">
        <v>1505</v>
      </c>
      <c r="C36" s="1707"/>
      <c r="D36" s="1708"/>
      <c r="E36" s="1708"/>
      <c r="F36" s="1708"/>
      <c r="G36" s="1709"/>
      <c r="H36" s="1709"/>
      <c r="I36" s="1710"/>
    </row>
    <row r="37" spans="2:9" ht="15.75">
      <c r="B37" s="1711" t="s">
        <v>1506</v>
      </c>
      <c r="C37" s="1707"/>
      <c r="D37" s="1712"/>
      <c r="E37" s="1712"/>
      <c r="F37" s="1712"/>
      <c r="G37" s="1713"/>
      <c r="H37" s="1709"/>
      <c r="I37" s="1710"/>
    </row>
    <row r="38" spans="2:9" ht="15.75">
      <c r="B38" s="1707" t="s">
        <v>1507</v>
      </c>
      <c r="C38" s="1713"/>
      <c r="D38" s="684">
        <v>95</v>
      </c>
      <c r="E38" s="684">
        <v>99.26</v>
      </c>
      <c r="F38" s="684">
        <v>95.9</v>
      </c>
      <c r="G38" s="684">
        <v>99.31</v>
      </c>
      <c r="H38" s="1713"/>
      <c r="I38" s="1714"/>
    </row>
  </sheetData>
  <sheetProtection/>
  <mergeCells count="2">
    <mergeCell ref="B1:I1"/>
    <mergeCell ref="B3:I3"/>
  </mergeCells>
  <printOptions/>
  <pageMargins left="0.75" right="0.75" top="1" bottom="1" header="0.5" footer="0.5"/>
  <pageSetup fitToHeight="1" fitToWidth="1" horizontalDpi="600" verticalDpi="600" orientation="portrait" scale="79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3"/>
  <sheetViews>
    <sheetView zoomScalePageLayoutView="0" workbookViewId="0" topLeftCell="A1">
      <selection activeCell="K27" sqref="K27"/>
    </sheetView>
  </sheetViews>
  <sheetFormatPr defaultColWidth="9.140625" defaultRowHeight="12.75"/>
  <cols>
    <col min="1" max="1" width="9.140625" style="11" customWidth="1"/>
    <col min="2" max="2" width="14.57421875" style="11" customWidth="1"/>
    <col min="3" max="3" width="13.7109375" style="11" bestFit="1" customWidth="1"/>
    <col min="4" max="16384" width="9.140625" style="11" customWidth="1"/>
  </cols>
  <sheetData>
    <row r="1" spans="2:9" ht="12.75">
      <c r="B1" s="1826" t="s">
        <v>1512</v>
      </c>
      <c r="C1" s="1826"/>
      <c r="D1" s="1826"/>
      <c r="E1" s="1826"/>
      <c r="F1" s="1826"/>
      <c r="G1" s="1826"/>
      <c r="H1" s="1826"/>
      <c r="I1" s="1826"/>
    </row>
    <row r="2" spans="2:9" ht="16.5" thickBot="1">
      <c r="B2" s="2103" t="s">
        <v>1513</v>
      </c>
      <c r="C2" s="2104"/>
      <c r="D2" s="2104"/>
      <c r="E2" s="2104"/>
      <c r="F2" s="2104"/>
      <c r="G2" s="2104"/>
      <c r="H2" s="2104"/>
      <c r="I2" s="2104"/>
    </row>
    <row r="3" spans="2:9" ht="13.5" thickTop="1">
      <c r="B3" s="2105" t="s">
        <v>1514</v>
      </c>
      <c r="C3" s="2107" t="s">
        <v>895</v>
      </c>
      <c r="D3" s="2109" t="s">
        <v>1515</v>
      </c>
      <c r="E3" s="2109"/>
      <c r="F3" s="2109"/>
      <c r="G3" s="2110" t="s">
        <v>1516</v>
      </c>
      <c r="H3" s="2109"/>
      <c r="I3" s="2111"/>
    </row>
    <row r="4" spans="2:9" ht="13.5" thickBot="1">
      <c r="B4" s="2106"/>
      <c r="C4" s="2108"/>
      <c r="D4" s="1813" t="s">
        <v>1517</v>
      </c>
      <c r="E4" s="1813" t="s">
        <v>1518</v>
      </c>
      <c r="F4" s="1813" t="s">
        <v>1519</v>
      </c>
      <c r="G4" s="1814" t="s">
        <v>1517</v>
      </c>
      <c r="H4" s="1813" t="s">
        <v>1518</v>
      </c>
      <c r="I4" s="1815" t="s">
        <v>1519</v>
      </c>
    </row>
    <row r="5" spans="2:9" ht="12.75">
      <c r="B5" s="1134" t="s">
        <v>896</v>
      </c>
      <c r="C5" s="1715" t="s">
        <v>907</v>
      </c>
      <c r="D5" s="1716">
        <v>72.1</v>
      </c>
      <c r="E5" s="1716">
        <v>72.7</v>
      </c>
      <c r="F5" s="1716">
        <v>72.4</v>
      </c>
      <c r="G5" s="1716">
        <v>71.1071875</v>
      </c>
      <c r="H5" s="1716">
        <v>71.7071875</v>
      </c>
      <c r="I5" s="1717">
        <v>71.4071875</v>
      </c>
    </row>
    <row r="6" spans="2:9" ht="12.75">
      <c r="B6" s="1134"/>
      <c r="C6" s="1715" t="s">
        <v>908</v>
      </c>
      <c r="D6" s="1716">
        <v>75.6</v>
      </c>
      <c r="E6" s="1716">
        <v>76.2</v>
      </c>
      <c r="F6" s="1716">
        <v>75.9</v>
      </c>
      <c r="G6" s="1716">
        <v>73.61709677419353</v>
      </c>
      <c r="H6" s="1716">
        <v>74.21709677419355</v>
      </c>
      <c r="I6" s="1717">
        <v>73.91709677419354</v>
      </c>
    </row>
    <row r="7" spans="2:9" ht="12.75">
      <c r="B7" s="1134"/>
      <c r="C7" s="1715" t="s">
        <v>909</v>
      </c>
      <c r="D7" s="1716">
        <v>78.1</v>
      </c>
      <c r="E7" s="1716">
        <v>78.7</v>
      </c>
      <c r="F7" s="1716">
        <v>78.4</v>
      </c>
      <c r="G7" s="1716">
        <v>77.85466666666666</v>
      </c>
      <c r="H7" s="1716">
        <v>78.45466666666667</v>
      </c>
      <c r="I7" s="1717">
        <v>78.15466666666666</v>
      </c>
    </row>
    <row r="8" spans="2:9" ht="12.75">
      <c r="B8" s="1134"/>
      <c r="C8" s="1715" t="s">
        <v>910</v>
      </c>
      <c r="D8" s="1716">
        <v>80.74</v>
      </c>
      <c r="E8" s="1716">
        <v>81.34</v>
      </c>
      <c r="F8" s="1716">
        <v>81.04</v>
      </c>
      <c r="G8" s="1716">
        <v>78.98333333333333</v>
      </c>
      <c r="H8" s="1716">
        <v>79.58333333333333</v>
      </c>
      <c r="I8" s="1717">
        <v>79.28333333333333</v>
      </c>
    </row>
    <row r="9" spans="2:9" ht="12.75">
      <c r="B9" s="1134"/>
      <c r="C9" s="1715" t="s">
        <v>911</v>
      </c>
      <c r="D9" s="1716">
        <v>85.51</v>
      </c>
      <c r="E9" s="1716">
        <v>86.11</v>
      </c>
      <c r="F9" s="1716">
        <v>85.81</v>
      </c>
      <c r="G9" s="1716">
        <v>82.69724137931034</v>
      </c>
      <c r="H9" s="1716">
        <v>83.29724137931034</v>
      </c>
      <c r="I9" s="1717">
        <v>82.99724137931034</v>
      </c>
    </row>
    <row r="10" spans="2:9" ht="12.75">
      <c r="B10" s="1134"/>
      <c r="C10" s="1715" t="s">
        <v>912</v>
      </c>
      <c r="D10" s="1716">
        <v>81.9</v>
      </c>
      <c r="E10" s="1716">
        <v>82.5</v>
      </c>
      <c r="F10" s="1716">
        <v>82.2</v>
      </c>
      <c r="G10" s="1716">
        <v>84.16366666666666</v>
      </c>
      <c r="H10" s="1716">
        <v>84.76366666666667</v>
      </c>
      <c r="I10" s="1717">
        <v>84.46366666666665</v>
      </c>
    </row>
    <row r="11" spans="2:9" ht="12.75">
      <c r="B11" s="1134"/>
      <c r="C11" s="1715" t="s">
        <v>913</v>
      </c>
      <c r="D11" s="1716">
        <v>79.05</v>
      </c>
      <c r="E11" s="1716">
        <v>79.65</v>
      </c>
      <c r="F11" s="1716">
        <v>79.35</v>
      </c>
      <c r="G11" s="1716">
        <v>79.45551724137931</v>
      </c>
      <c r="H11" s="1716">
        <v>80.0555172413793</v>
      </c>
      <c r="I11" s="1717">
        <v>79.75551724137931</v>
      </c>
    </row>
    <row r="12" spans="2:9" ht="12.75">
      <c r="B12" s="1134"/>
      <c r="C12" s="1715" t="s">
        <v>914</v>
      </c>
      <c r="D12" s="1716">
        <v>79.55</v>
      </c>
      <c r="E12" s="1716">
        <v>80.15</v>
      </c>
      <c r="F12" s="1716">
        <v>79.85</v>
      </c>
      <c r="G12" s="1716">
        <v>78.76</v>
      </c>
      <c r="H12" s="1716">
        <v>79.36</v>
      </c>
      <c r="I12" s="1717">
        <v>79.06</v>
      </c>
    </row>
    <row r="13" spans="2:9" ht="12.75">
      <c r="B13" s="1134"/>
      <c r="C13" s="1715" t="s">
        <v>915</v>
      </c>
      <c r="D13" s="1716">
        <v>82.13</v>
      </c>
      <c r="E13" s="1716">
        <v>82.73</v>
      </c>
      <c r="F13" s="1716">
        <v>82.43</v>
      </c>
      <c r="G13" s="1716">
        <v>80.99233333333332</v>
      </c>
      <c r="H13" s="1716">
        <v>81.59233333333334</v>
      </c>
      <c r="I13" s="1717">
        <v>81.29233333333333</v>
      </c>
    </row>
    <row r="14" spans="2:9" ht="12.75">
      <c r="B14" s="1134"/>
      <c r="C14" s="1715" t="s">
        <v>916</v>
      </c>
      <c r="D14" s="1716">
        <v>85.32</v>
      </c>
      <c r="E14" s="1716">
        <v>85.92</v>
      </c>
      <c r="F14" s="1716">
        <v>85.62</v>
      </c>
      <c r="G14" s="1716">
        <v>83.74677419354839</v>
      </c>
      <c r="H14" s="1716">
        <v>84.34677419354838</v>
      </c>
      <c r="I14" s="1717">
        <v>84.04677419354839</v>
      </c>
    </row>
    <row r="15" spans="2:9" ht="12.75">
      <c r="B15" s="1134"/>
      <c r="C15" s="1715" t="s">
        <v>917</v>
      </c>
      <c r="D15" s="1718">
        <v>88.6</v>
      </c>
      <c r="E15" s="1716">
        <v>89.2</v>
      </c>
      <c r="F15" s="1718">
        <v>88.9</v>
      </c>
      <c r="G15" s="1716">
        <v>88.0559375</v>
      </c>
      <c r="H15" s="1718">
        <v>88.6559375</v>
      </c>
      <c r="I15" s="1717">
        <v>88.3559375</v>
      </c>
    </row>
    <row r="16" spans="2:9" ht="12.75">
      <c r="B16" s="1134"/>
      <c r="C16" s="1719" t="s">
        <v>918</v>
      </c>
      <c r="D16" s="1720">
        <v>88.6</v>
      </c>
      <c r="E16" s="1720">
        <v>89.2</v>
      </c>
      <c r="F16" s="1720">
        <v>88.9</v>
      </c>
      <c r="G16" s="1720">
        <v>89.20290322580645</v>
      </c>
      <c r="H16" s="1720">
        <v>89.80290322580646</v>
      </c>
      <c r="I16" s="1721">
        <v>89.50290322580645</v>
      </c>
    </row>
    <row r="17" spans="2:9" ht="12.75">
      <c r="B17" s="1722"/>
      <c r="C17" s="1723" t="s">
        <v>935</v>
      </c>
      <c r="D17" s="1724">
        <v>81.43333333333332</v>
      </c>
      <c r="E17" s="1724">
        <v>82.03333333333335</v>
      </c>
      <c r="F17" s="1724">
        <v>81.73333333333333</v>
      </c>
      <c r="G17" s="1724">
        <v>80.71972148451984</v>
      </c>
      <c r="H17" s="1724">
        <v>81.31972148451985</v>
      </c>
      <c r="I17" s="1725">
        <v>81.01972148451982</v>
      </c>
    </row>
    <row r="18" spans="2:9" ht="12.75">
      <c r="B18" s="1134" t="s">
        <v>63</v>
      </c>
      <c r="C18" s="1715" t="s">
        <v>907</v>
      </c>
      <c r="D18" s="1726">
        <v>88.75</v>
      </c>
      <c r="E18" s="1726">
        <v>89.35</v>
      </c>
      <c r="F18" s="1726">
        <v>89.05</v>
      </c>
      <c r="G18" s="1727">
        <v>88.4484375</v>
      </c>
      <c r="H18" s="1726">
        <v>89.0484375</v>
      </c>
      <c r="I18" s="1728">
        <v>88.7484375</v>
      </c>
    </row>
    <row r="19" spans="2:9" ht="12.75">
      <c r="B19" s="1134"/>
      <c r="C19" s="1715" t="s">
        <v>908</v>
      </c>
      <c r="D19" s="1726">
        <v>87.23</v>
      </c>
      <c r="E19" s="1726">
        <v>87.83</v>
      </c>
      <c r="F19" s="1726">
        <v>87.53</v>
      </c>
      <c r="G19" s="1727">
        <v>88.50096774193551</v>
      </c>
      <c r="H19" s="1726">
        <v>89.10096774193548</v>
      </c>
      <c r="I19" s="1728">
        <v>88.8009677419355</v>
      </c>
    </row>
    <row r="20" spans="2:9" ht="12.75">
      <c r="B20" s="1134"/>
      <c r="C20" s="1715" t="s">
        <v>909</v>
      </c>
      <c r="D20" s="1726">
        <v>84.6</v>
      </c>
      <c r="E20" s="1726">
        <v>85.2</v>
      </c>
      <c r="F20" s="1726">
        <v>84.9</v>
      </c>
      <c r="G20" s="1727">
        <v>84.46933333333332</v>
      </c>
      <c r="H20" s="1726">
        <v>85.06933333333333</v>
      </c>
      <c r="I20" s="1728">
        <v>84.76933333333332</v>
      </c>
    </row>
    <row r="21" spans="2:9" ht="12.75">
      <c r="B21" s="1134"/>
      <c r="C21" s="1715" t="s">
        <v>910</v>
      </c>
      <c r="D21" s="1726">
        <v>87.64</v>
      </c>
      <c r="E21" s="1726">
        <v>88.24</v>
      </c>
      <c r="F21" s="1726">
        <v>87.94</v>
      </c>
      <c r="G21" s="1727">
        <v>85.92666666666668</v>
      </c>
      <c r="H21" s="1726">
        <v>86.52666666666666</v>
      </c>
      <c r="I21" s="1728">
        <v>86.22666666666666</v>
      </c>
    </row>
    <row r="22" spans="2:9" ht="12.75">
      <c r="B22" s="1134"/>
      <c r="C22" s="1715" t="s">
        <v>911</v>
      </c>
      <c r="D22" s="1726">
        <v>86.61</v>
      </c>
      <c r="E22" s="1726">
        <v>87.21</v>
      </c>
      <c r="F22" s="1726">
        <v>86.91</v>
      </c>
      <c r="G22" s="1727">
        <v>87.38366666666667</v>
      </c>
      <c r="H22" s="1726">
        <v>87.98366666666668</v>
      </c>
      <c r="I22" s="1728">
        <v>87.68366666666668</v>
      </c>
    </row>
    <row r="23" spans="2:9" ht="12.75">
      <c r="B23" s="1134"/>
      <c r="C23" s="1715" t="s">
        <v>912</v>
      </c>
      <c r="D23" s="1726">
        <v>87.1</v>
      </c>
      <c r="E23" s="1726">
        <v>87.7</v>
      </c>
      <c r="F23" s="1726">
        <v>87.4</v>
      </c>
      <c r="G23" s="1727">
        <v>87.40275862068967</v>
      </c>
      <c r="H23" s="1726">
        <v>88.00275862068963</v>
      </c>
      <c r="I23" s="1728">
        <v>87.70275862068965</v>
      </c>
    </row>
    <row r="24" spans="2:9" ht="12.75">
      <c r="B24" s="1134"/>
      <c r="C24" s="1715" t="s">
        <v>913</v>
      </c>
      <c r="D24" s="1726">
        <v>85.3</v>
      </c>
      <c r="E24" s="1726">
        <v>85.9</v>
      </c>
      <c r="F24" s="1726">
        <v>85.6</v>
      </c>
      <c r="G24" s="1727">
        <v>85.64689655172413</v>
      </c>
      <c r="H24" s="1726">
        <v>86.24689655172415</v>
      </c>
      <c r="I24" s="1728">
        <v>85.94689655172414</v>
      </c>
    </row>
    <row r="25" spans="2:9" ht="12.75">
      <c r="B25" s="1134"/>
      <c r="C25" s="1715" t="s">
        <v>914</v>
      </c>
      <c r="D25" s="1726">
        <v>86.77</v>
      </c>
      <c r="E25" s="1726">
        <v>87.37</v>
      </c>
      <c r="F25" s="1726">
        <v>87.07</v>
      </c>
      <c r="G25" s="1727">
        <v>86.57233333333333</v>
      </c>
      <c r="H25" s="1726">
        <v>87.17233333333334</v>
      </c>
      <c r="I25" s="1728">
        <v>86.87233333333333</v>
      </c>
    </row>
    <row r="26" spans="2:9" ht="12.75">
      <c r="B26" s="1134"/>
      <c r="C26" s="1715" t="s">
        <v>915</v>
      </c>
      <c r="D26" s="1726">
        <v>86.86</v>
      </c>
      <c r="E26" s="1726">
        <v>87.46</v>
      </c>
      <c r="F26" s="1726">
        <v>87.16</v>
      </c>
      <c r="G26" s="1727">
        <v>86.68645161290321</v>
      </c>
      <c r="H26" s="1726">
        <v>87.29100000000001</v>
      </c>
      <c r="I26" s="1728">
        <v>86.98872580645161</v>
      </c>
    </row>
    <row r="27" spans="2:9" ht="12.75">
      <c r="B27" s="1134"/>
      <c r="C27" s="1715" t="s">
        <v>916</v>
      </c>
      <c r="D27" s="1726">
        <v>87.61</v>
      </c>
      <c r="E27" s="1726">
        <v>88.21</v>
      </c>
      <c r="F27" s="1726">
        <v>87.91</v>
      </c>
      <c r="G27" s="1727">
        <v>86.4558064516129</v>
      </c>
      <c r="H27" s="1726">
        <v>87.0558064516129</v>
      </c>
      <c r="I27" s="1728">
        <v>86.7558064516129</v>
      </c>
    </row>
    <row r="28" spans="2:9" ht="12.75">
      <c r="B28" s="1134"/>
      <c r="C28" s="1715" t="s">
        <v>917</v>
      </c>
      <c r="D28" s="1726">
        <v>92.72</v>
      </c>
      <c r="E28" s="1726">
        <v>93.32</v>
      </c>
      <c r="F28" s="1726">
        <v>93.02</v>
      </c>
      <c r="G28" s="1727">
        <v>89.45870967741936</v>
      </c>
      <c r="H28" s="1726">
        <v>90.05870967741934</v>
      </c>
      <c r="I28" s="1728">
        <v>89.75870967741935</v>
      </c>
    </row>
    <row r="29" spans="2:9" ht="12.75">
      <c r="B29" s="1134"/>
      <c r="C29" s="1719" t="s">
        <v>918</v>
      </c>
      <c r="D29" s="1726">
        <v>95</v>
      </c>
      <c r="E29" s="1726">
        <v>95.6</v>
      </c>
      <c r="F29" s="1726">
        <v>95.3</v>
      </c>
      <c r="G29" s="1727">
        <v>94.91548387096775</v>
      </c>
      <c r="H29" s="1726">
        <v>95.51548387096774</v>
      </c>
      <c r="I29" s="1728">
        <v>95.21548387096774</v>
      </c>
    </row>
    <row r="30" spans="2:9" ht="12.75">
      <c r="B30" s="1729"/>
      <c r="C30" s="1730" t="s">
        <v>935</v>
      </c>
      <c r="D30" s="1731">
        <v>88.01583333333333</v>
      </c>
      <c r="E30" s="1731">
        <v>88.61583333333333</v>
      </c>
      <c r="F30" s="1731">
        <v>88.31583333333333</v>
      </c>
      <c r="G30" s="1732">
        <v>87.65562600227105</v>
      </c>
      <c r="H30" s="1731">
        <v>88.2560050345291</v>
      </c>
      <c r="I30" s="1733">
        <v>87.95581551840007</v>
      </c>
    </row>
    <row r="31" spans="2:9" ht="12.75">
      <c r="B31" s="1734" t="s">
        <v>64</v>
      </c>
      <c r="C31" s="1715" t="s">
        <v>907</v>
      </c>
      <c r="D31" s="1735">
        <v>97.96</v>
      </c>
      <c r="E31" s="1735">
        <v>98.56</v>
      </c>
      <c r="F31" s="1735">
        <v>98.26</v>
      </c>
      <c r="G31" s="1735">
        <v>96.0121875</v>
      </c>
      <c r="H31" s="1735">
        <v>96.6121875</v>
      </c>
      <c r="I31" s="1736">
        <v>96.3121875</v>
      </c>
    </row>
    <row r="32" spans="2:9" ht="12.75">
      <c r="B32" s="816"/>
      <c r="C32" s="1715" t="s">
        <v>908</v>
      </c>
      <c r="D32" s="1726">
        <v>101.29</v>
      </c>
      <c r="E32" s="1726">
        <v>101.89</v>
      </c>
      <c r="F32" s="1726">
        <v>101.59</v>
      </c>
      <c r="G32" s="1726">
        <v>103.24870967741936</v>
      </c>
      <c r="H32" s="1726">
        <v>103.84870967741935</v>
      </c>
      <c r="I32" s="1728">
        <v>103.54870967741935</v>
      </c>
    </row>
    <row r="33" spans="2:9" ht="12.75">
      <c r="B33" s="816"/>
      <c r="C33" s="1715" t="s">
        <v>909</v>
      </c>
      <c r="D33" s="1726">
        <v>98.64</v>
      </c>
      <c r="E33" s="1726">
        <v>99.24</v>
      </c>
      <c r="F33" s="1726">
        <v>99.23967741935485</v>
      </c>
      <c r="G33" s="1726">
        <v>98.93967741935484</v>
      </c>
      <c r="H33" s="1726">
        <v>99.53967741935485</v>
      </c>
      <c r="I33" s="1728">
        <v>98.74</v>
      </c>
    </row>
    <row r="34" spans="2:9" ht="12.75">
      <c r="B34" s="816"/>
      <c r="C34" s="1715" t="s">
        <v>910</v>
      </c>
      <c r="D34" s="1726">
        <v>100.73</v>
      </c>
      <c r="E34" s="1726">
        <v>101.33</v>
      </c>
      <c r="F34" s="1726">
        <v>101.03</v>
      </c>
      <c r="G34" s="1726">
        <v>98.80310344827586</v>
      </c>
      <c r="H34" s="1726">
        <v>99.40310344827586</v>
      </c>
      <c r="I34" s="1728">
        <v>99.10310344827586</v>
      </c>
    </row>
    <row r="35" spans="2:9" ht="12.75">
      <c r="B35" s="816"/>
      <c r="C35" s="1715" t="s">
        <v>911</v>
      </c>
      <c r="D35" s="1726">
        <v>99.11</v>
      </c>
      <c r="E35" s="1726">
        <v>99.71</v>
      </c>
      <c r="F35" s="1726">
        <v>99.41</v>
      </c>
      <c r="G35" s="1726">
        <v>99.2683333333333</v>
      </c>
      <c r="H35" s="1726">
        <v>99.86833333333334</v>
      </c>
      <c r="I35" s="1728">
        <v>99.56833333333333</v>
      </c>
    </row>
    <row r="36" spans="2:9" ht="12.75">
      <c r="B36" s="816"/>
      <c r="C36" s="1715" t="s">
        <v>912</v>
      </c>
      <c r="D36" s="1726">
        <v>98.14</v>
      </c>
      <c r="E36" s="1726">
        <v>98.74</v>
      </c>
      <c r="F36" s="1726">
        <v>98.44</v>
      </c>
      <c r="G36" s="1726">
        <v>98.89533333333334</v>
      </c>
      <c r="H36" s="1726">
        <v>99.49533333333332</v>
      </c>
      <c r="I36" s="1728">
        <v>99.19533333333334</v>
      </c>
    </row>
    <row r="37" spans="2:9" ht="12.75">
      <c r="B37" s="816"/>
      <c r="C37" s="1715" t="s">
        <v>913</v>
      </c>
      <c r="D37" s="1726">
        <v>99.26</v>
      </c>
      <c r="E37" s="1726">
        <v>99.86</v>
      </c>
      <c r="F37" s="1726">
        <v>99.56</v>
      </c>
      <c r="G37" s="1726">
        <v>99.27</v>
      </c>
      <c r="H37" s="1726">
        <v>99.87</v>
      </c>
      <c r="I37" s="1728">
        <v>99.57</v>
      </c>
    </row>
    <row r="38" spans="2:9" ht="12.75">
      <c r="B38" s="816"/>
      <c r="C38" s="1715" t="s">
        <v>914</v>
      </c>
      <c r="D38" s="1726">
        <v>97.58</v>
      </c>
      <c r="E38" s="1726">
        <v>98.18</v>
      </c>
      <c r="F38" s="1726">
        <v>97.88</v>
      </c>
      <c r="G38" s="1726">
        <v>98.50866666666667</v>
      </c>
      <c r="H38" s="1726">
        <v>99.10866666666668</v>
      </c>
      <c r="I38" s="1728">
        <v>98.80866666666668</v>
      </c>
    </row>
    <row r="39" spans="2:9" ht="12.75">
      <c r="B39" s="816"/>
      <c r="C39" s="1715" t="s">
        <v>915</v>
      </c>
      <c r="D39" s="1726">
        <v>95.99</v>
      </c>
      <c r="E39" s="1726">
        <v>96.59</v>
      </c>
      <c r="F39" s="1726">
        <v>96.29</v>
      </c>
      <c r="G39" s="1726">
        <v>96.41466666666666</v>
      </c>
      <c r="H39" s="1726">
        <v>97.01466666666668</v>
      </c>
      <c r="I39" s="1728">
        <v>96.71466666666667</v>
      </c>
    </row>
    <row r="40" spans="2:9" ht="12.75">
      <c r="B40" s="816"/>
      <c r="C40" s="1715" t="s">
        <v>916</v>
      </c>
      <c r="D40" s="1726">
        <v>95.2</v>
      </c>
      <c r="E40" s="1726">
        <v>95.8</v>
      </c>
      <c r="F40" s="1726">
        <v>95.5</v>
      </c>
      <c r="G40" s="1726">
        <v>96.2209677419355</v>
      </c>
      <c r="H40" s="1726">
        <v>96.82096774193548</v>
      </c>
      <c r="I40" s="1728">
        <v>96.5209677419355</v>
      </c>
    </row>
    <row r="41" spans="2:9" ht="12.75">
      <c r="B41" s="816"/>
      <c r="C41" s="1715" t="s">
        <v>917</v>
      </c>
      <c r="D41" s="1726">
        <v>95.32</v>
      </c>
      <c r="E41" s="1726">
        <v>95.92</v>
      </c>
      <c r="F41" s="1726">
        <v>95.62</v>
      </c>
      <c r="G41" s="1726">
        <v>94.15225806451613</v>
      </c>
      <c r="H41" s="1726">
        <v>94.75225806451614</v>
      </c>
      <c r="I41" s="1728">
        <v>94.45225806451614</v>
      </c>
    </row>
    <row r="42" spans="2:9" ht="12.75">
      <c r="B42" s="831"/>
      <c r="C42" s="1719" t="s">
        <v>918</v>
      </c>
      <c r="D42" s="1737">
        <v>95.9</v>
      </c>
      <c r="E42" s="1737">
        <v>96.5</v>
      </c>
      <c r="F42" s="1737">
        <v>96.2</v>
      </c>
      <c r="G42" s="1737">
        <v>95.7140625</v>
      </c>
      <c r="H42" s="1737">
        <v>96.3140625</v>
      </c>
      <c r="I42" s="1738">
        <v>96.0140625</v>
      </c>
    </row>
    <row r="43" spans="2:9" ht="12.75">
      <c r="B43" s="1729"/>
      <c r="C43" s="1197" t="s">
        <v>935</v>
      </c>
      <c r="D43" s="1739">
        <v>97.92666666666668</v>
      </c>
      <c r="E43" s="1739">
        <v>98.52666666666666</v>
      </c>
      <c r="F43" s="1739">
        <v>98.25163978494624</v>
      </c>
      <c r="G43" s="1739">
        <v>97.95399719595848</v>
      </c>
      <c r="H43" s="1739">
        <v>98.55399719595847</v>
      </c>
      <c r="I43" s="1740">
        <v>98.21235741101223</v>
      </c>
    </row>
    <row r="44" spans="2:9" ht="12.75">
      <c r="B44" s="1134" t="s">
        <v>65</v>
      </c>
      <c r="C44" s="1715" t="s">
        <v>907</v>
      </c>
      <c r="D44" s="1741">
        <v>96.92</v>
      </c>
      <c r="E44" s="1741">
        <v>97.52</v>
      </c>
      <c r="F44" s="1741">
        <v>97.22</v>
      </c>
      <c r="G44" s="1741">
        <v>96.7141935483871</v>
      </c>
      <c r="H44" s="1741">
        <v>97.3141935483871</v>
      </c>
      <c r="I44" s="1742">
        <v>97.0141935483871</v>
      </c>
    </row>
    <row r="45" spans="2:12" ht="12.75">
      <c r="B45" s="1134"/>
      <c r="C45" s="1715" t="s">
        <v>908</v>
      </c>
      <c r="D45" s="1727">
        <v>97.52</v>
      </c>
      <c r="E45" s="1727">
        <v>98.12</v>
      </c>
      <c r="F45" s="1727">
        <v>97.82</v>
      </c>
      <c r="G45" s="1727">
        <v>96.64225806451614</v>
      </c>
      <c r="H45" s="1727">
        <v>97.24225806451611</v>
      </c>
      <c r="I45" s="1743">
        <v>96.94225806451612</v>
      </c>
      <c r="L45" s="357"/>
    </row>
    <row r="46" spans="2:12" ht="12.75">
      <c r="B46" s="1134"/>
      <c r="C46" s="1715" t="s">
        <v>909</v>
      </c>
      <c r="D46" s="1727">
        <v>98.64</v>
      </c>
      <c r="E46" s="1727">
        <v>99.24</v>
      </c>
      <c r="F46" s="1727">
        <v>98.94</v>
      </c>
      <c r="G46" s="1727">
        <v>97.7341935483871</v>
      </c>
      <c r="H46" s="1727">
        <v>98.3341935483871</v>
      </c>
      <c r="I46" s="1743">
        <v>98.0341935483871</v>
      </c>
      <c r="L46" s="357"/>
    </row>
    <row r="47" spans="2:12" ht="12.75">
      <c r="B47" s="1134"/>
      <c r="C47" s="1715" t="s">
        <v>910</v>
      </c>
      <c r="D47" s="1727">
        <v>98.46</v>
      </c>
      <c r="E47" s="1727">
        <v>99.06</v>
      </c>
      <c r="F47" s="1727">
        <v>98.76</v>
      </c>
      <c r="G47" s="1727">
        <v>97.99633333333331</v>
      </c>
      <c r="H47" s="1727">
        <v>98.59633333333333</v>
      </c>
      <c r="I47" s="1743">
        <v>98.29633333333332</v>
      </c>
      <c r="L47" s="357"/>
    </row>
    <row r="48" spans="2:12" ht="12.75">
      <c r="B48" s="1134"/>
      <c r="C48" s="1715" t="s">
        <v>911</v>
      </c>
      <c r="D48" s="1727">
        <v>99.37</v>
      </c>
      <c r="E48" s="1727">
        <v>99.97</v>
      </c>
      <c r="F48" s="1727">
        <v>99.67</v>
      </c>
      <c r="G48" s="1727">
        <v>98.79517241379308</v>
      </c>
      <c r="H48" s="1727">
        <v>99.3951724137931</v>
      </c>
      <c r="I48" s="1743">
        <v>99.0951724137931</v>
      </c>
      <c r="L48" s="357"/>
    </row>
    <row r="49" spans="2:12" ht="12.75">
      <c r="B49" s="1134"/>
      <c r="C49" s="1715" t="s">
        <v>912</v>
      </c>
      <c r="D49" s="1727">
        <v>99.13</v>
      </c>
      <c r="E49" s="1727">
        <v>99.73</v>
      </c>
      <c r="F49" s="1727">
        <v>99.43</v>
      </c>
      <c r="G49" s="1727">
        <v>100.75700000000002</v>
      </c>
      <c r="H49" s="1727">
        <v>101.357</v>
      </c>
      <c r="I49" s="1743">
        <v>101.05700000000002</v>
      </c>
      <c r="L49" s="357"/>
    </row>
    <row r="50" spans="2:9" ht="13.5" thickBot="1">
      <c r="B50" s="1744"/>
      <c r="C50" s="1745" t="s">
        <v>1520</v>
      </c>
      <c r="D50" s="1746">
        <v>99.31</v>
      </c>
      <c r="E50" s="1746">
        <v>99.91</v>
      </c>
      <c r="F50" s="1746">
        <v>99.61</v>
      </c>
      <c r="G50" s="1746">
        <v>98.53</v>
      </c>
      <c r="H50" s="1746">
        <v>99.13</v>
      </c>
      <c r="I50" s="1747">
        <v>98.83</v>
      </c>
    </row>
    <row r="51" spans="2:12" ht="13.5" thickTop="1">
      <c r="B51" s="1186" t="s">
        <v>1521</v>
      </c>
      <c r="J51" s="1748"/>
      <c r="K51" s="1748"/>
      <c r="L51" s="1748"/>
    </row>
    <row r="52" spans="2:12" ht="27" customHeight="1">
      <c r="B52" s="1826" t="s">
        <v>1522</v>
      </c>
      <c r="C52" s="1826"/>
      <c r="D52" s="1826"/>
      <c r="E52" s="1826"/>
      <c r="F52" s="1826"/>
      <c r="G52" s="1826"/>
      <c r="H52" s="1826"/>
      <c r="I52" s="1826"/>
      <c r="J52" s="1826"/>
      <c r="K52" s="1826"/>
      <c r="L52" s="1826"/>
    </row>
    <row r="53" spans="2:12" ht="13.5" customHeight="1">
      <c r="B53" s="1826" t="s">
        <v>56</v>
      </c>
      <c r="C53" s="1826"/>
      <c r="D53" s="1826"/>
      <c r="E53" s="1826"/>
      <c r="F53" s="1826"/>
      <c r="G53" s="1826"/>
      <c r="H53" s="1826"/>
      <c r="I53" s="1826"/>
      <c r="J53" s="1826"/>
      <c r="K53" s="1826"/>
      <c r="L53" s="1826"/>
    </row>
    <row r="54" spans="2:9" ht="16.5" thickBot="1">
      <c r="B54" s="1159"/>
      <c r="C54" s="1159"/>
      <c r="D54" s="1159"/>
      <c r="E54" s="1159"/>
      <c r="F54" s="1159"/>
      <c r="G54" s="1159"/>
      <c r="H54" s="1159"/>
      <c r="I54" s="1159"/>
    </row>
    <row r="55" spans="2:12" ht="13.5" thickTop="1">
      <c r="B55" s="2100"/>
      <c r="C55" s="1940" t="s">
        <v>1523</v>
      </c>
      <c r="D55" s="1940"/>
      <c r="E55" s="1940"/>
      <c r="F55" s="1940" t="s">
        <v>578</v>
      </c>
      <c r="G55" s="1940"/>
      <c r="H55" s="1940"/>
      <c r="I55" s="2102" t="s">
        <v>66</v>
      </c>
      <c r="J55" s="1857"/>
      <c r="K55" s="1857"/>
      <c r="L55" s="1858"/>
    </row>
    <row r="56" spans="2:12" ht="12.75">
      <c r="B56" s="2101"/>
      <c r="C56" s="1927"/>
      <c r="D56" s="1927"/>
      <c r="E56" s="1927"/>
      <c r="F56" s="1927"/>
      <c r="G56" s="1927"/>
      <c r="H56" s="1927"/>
      <c r="I56" s="1846" t="s">
        <v>1524</v>
      </c>
      <c r="J56" s="1847"/>
      <c r="K56" s="1846" t="s">
        <v>1525</v>
      </c>
      <c r="L56" s="1850"/>
    </row>
    <row r="57" spans="2:12" ht="12.75">
      <c r="B57" s="1808"/>
      <c r="C57" s="1809">
        <v>2012</v>
      </c>
      <c r="D57" s="1810" t="s">
        <v>1526</v>
      </c>
      <c r="E57" s="1810" t="s">
        <v>1527</v>
      </c>
      <c r="F57" s="1811">
        <v>2013</v>
      </c>
      <c r="G57" s="1811">
        <v>2014</v>
      </c>
      <c r="H57" s="1811">
        <v>2015</v>
      </c>
      <c r="I57" s="1811">
        <v>2013</v>
      </c>
      <c r="J57" s="1811">
        <v>2014</v>
      </c>
      <c r="K57" s="1811">
        <v>2014</v>
      </c>
      <c r="L57" s="1812">
        <v>2015</v>
      </c>
    </row>
    <row r="58" spans="2:12" ht="12.75">
      <c r="B58" s="1749" t="s">
        <v>1528</v>
      </c>
      <c r="C58" s="1750">
        <v>102.1</v>
      </c>
      <c r="D58" s="1750">
        <v>109.05</v>
      </c>
      <c r="E58" s="1750">
        <v>104.73</v>
      </c>
      <c r="F58" s="1750">
        <v>117.4</v>
      </c>
      <c r="G58" s="1750">
        <v>108.63</v>
      </c>
      <c r="H58" s="1750">
        <v>56.23</v>
      </c>
      <c r="I58" s="1751">
        <v>6.807051909892266</v>
      </c>
      <c r="J58" s="1751">
        <v>-3.961485557083904</v>
      </c>
      <c r="K58" s="1751">
        <v>-7.470187393526416</v>
      </c>
      <c r="L58" s="1752">
        <v>-48.23713522967873</v>
      </c>
    </row>
    <row r="59" spans="2:12" ht="13.5" thickBot="1">
      <c r="B59" s="1753" t="s">
        <v>1529</v>
      </c>
      <c r="C59" s="1754">
        <v>1589.75</v>
      </c>
      <c r="D59" s="1754">
        <v>1284.75</v>
      </c>
      <c r="E59" s="1754">
        <v>1310</v>
      </c>
      <c r="F59" s="1754">
        <v>1612.25</v>
      </c>
      <c r="G59" s="1754">
        <v>1320</v>
      </c>
      <c r="H59" s="1754">
        <v>1222.5</v>
      </c>
      <c r="I59" s="1755">
        <v>-19.18540651045761</v>
      </c>
      <c r="J59" s="1755">
        <v>1.9653629110721909</v>
      </c>
      <c r="K59" s="1755">
        <v>-18.12684137075516</v>
      </c>
      <c r="L59" s="1756">
        <v>-7.38636363636364</v>
      </c>
    </row>
    <row r="60" ht="13.5" thickTop="1">
      <c r="B60" s="1186" t="s">
        <v>1530</v>
      </c>
    </row>
    <row r="61" ht="12.75">
      <c r="B61" s="1186" t="s">
        <v>1531</v>
      </c>
    </row>
    <row r="62" spans="2:8" ht="12.75">
      <c r="B62" s="1186" t="s">
        <v>1532</v>
      </c>
      <c r="C62" s="1757"/>
      <c r="D62" s="1757"/>
      <c r="E62" s="1757"/>
      <c r="F62" s="1757"/>
      <c r="G62" s="1757"/>
      <c r="H62" s="1757"/>
    </row>
    <row r="63" ht="12.75">
      <c r="B63" s="1186" t="s">
        <v>1533</v>
      </c>
    </row>
  </sheetData>
  <sheetProtection/>
  <mergeCells count="14">
    <mergeCell ref="B1:I1"/>
    <mergeCell ref="B2:I2"/>
    <mergeCell ref="B3:B4"/>
    <mergeCell ref="C3:C4"/>
    <mergeCell ref="D3:F3"/>
    <mergeCell ref="G3:I3"/>
    <mergeCell ref="B52:L52"/>
    <mergeCell ref="B53:L53"/>
    <mergeCell ref="B55:B56"/>
    <mergeCell ref="C55:E56"/>
    <mergeCell ref="F55:H56"/>
    <mergeCell ref="I55:L55"/>
    <mergeCell ref="I56:J56"/>
    <mergeCell ref="K56:L56"/>
  </mergeCells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4"/>
  <sheetViews>
    <sheetView zoomScalePageLayoutView="0" workbookViewId="0" topLeftCell="A1">
      <selection activeCell="B4" sqref="B4:K5"/>
    </sheetView>
  </sheetViews>
  <sheetFormatPr defaultColWidth="9.140625" defaultRowHeight="16.5" customHeight="1"/>
  <cols>
    <col min="1" max="1" width="47.8515625" style="11" customWidth="1"/>
    <col min="2" max="3" width="10.57421875" style="11" bestFit="1" customWidth="1"/>
    <col min="4" max="5" width="10.57421875" style="442" bestFit="1" customWidth="1"/>
    <col min="6" max="6" width="9.28125" style="11" bestFit="1" customWidth="1"/>
    <col min="7" max="7" width="2.421875" style="442" bestFit="1" customWidth="1"/>
    <col min="8" max="8" width="7.7109375" style="11" bestFit="1" customWidth="1"/>
    <col min="9" max="9" width="11.140625" style="442" bestFit="1" customWidth="1"/>
    <col min="10" max="10" width="2.140625" style="442" customWidth="1"/>
    <col min="11" max="11" width="7.7109375" style="442" bestFit="1" customWidth="1"/>
    <col min="12" max="16384" width="9.140625" style="11" customWidth="1"/>
  </cols>
  <sheetData>
    <row r="1" spans="1:11" ht="16.5" customHeight="1">
      <c r="A1" s="1826" t="s">
        <v>698</v>
      </c>
      <c r="B1" s="1826"/>
      <c r="C1" s="1826"/>
      <c r="D1" s="1826"/>
      <c r="E1" s="1826"/>
      <c r="F1" s="1826"/>
      <c r="G1" s="1826"/>
      <c r="H1" s="1826"/>
      <c r="I1" s="1826"/>
      <c r="J1" s="1826"/>
      <c r="K1" s="1826"/>
    </row>
    <row r="2" spans="1:11" ht="15.75">
      <c r="A2" s="1828" t="s">
        <v>6</v>
      </c>
      <c r="B2" s="1828"/>
      <c r="C2" s="1828"/>
      <c r="D2" s="1828"/>
      <c r="E2" s="1828"/>
      <c r="F2" s="1828"/>
      <c r="G2" s="1828"/>
      <c r="H2" s="1828"/>
      <c r="I2" s="1828"/>
      <c r="J2" s="1828"/>
      <c r="K2" s="1828"/>
    </row>
    <row r="3" spans="2:11" s="442" customFormat="1" ht="16.5" customHeight="1" thickBot="1">
      <c r="B3" s="358"/>
      <c r="C3" s="358"/>
      <c r="D3" s="358"/>
      <c r="E3" s="358"/>
      <c r="I3" s="1820" t="s">
        <v>486</v>
      </c>
      <c r="J3" s="1820"/>
      <c r="K3" s="1820"/>
    </row>
    <row r="4" spans="1:11" s="442" customFormat="1" ht="13.5" thickTop="1">
      <c r="A4" s="359"/>
      <c r="B4" s="360">
        <f>ODCS!B4</f>
        <v>2013</v>
      </c>
      <c r="C4" s="361">
        <f>ODCS!C4</f>
        <v>2014</v>
      </c>
      <c r="D4" s="362">
        <f>ODCS!D4</f>
        <v>2014</v>
      </c>
      <c r="E4" s="363">
        <f>ODCS!E4</f>
        <v>2015</v>
      </c>
      <c r="F4" s="1821" t="str">
        <f>ODCS!F4</f>
        <v>Changes during seven months </v>
      </c>
      <c r="G4" s="1821"/>
      <c r="H4" s="1821"/>
      <c r="I4" s="1821"/>
      <c r="J4" s="1821"/>
      <c r="K4" s="1822"/>
    </row>
    <row r="5" spans="1:11" s="442" customFormat="1" ht="12.75">
      <c r="A5" s="443" t="s">
        <v>621</v>
      </c>
      <c r="B5" s="365" t="str">
        <f>ODCS!B5</f>
        <v>Jul </v>
      </c>
      <c r="C5" s="365" t="str">
        <f>ODCS!C5</f>
        <v>Feb</v>
      </c>
      <c r="D5" s="366" t="str">
        <f>ODCS!D5</f>
        <v>Jul (p)</v>
      </c>
      <c r="E5" s="367" t="str">
        <f>ODCS!E5</f>
        <v>Feb (e)</v>
      </c>
      <c r="F5" s="1823" t="str">
        <f>ODCS!F5</f>
        <v>2013/14</v>
      </c>
      <c r="G5" s="1823"/>
      <c r="H5" s="1824"/>
      <c r="I5" s="1823" t="str">
        <f>ODCS!I5</f>
        <v>2014/15</v>
      </c>
      <c r="J5" s="1823"/>
      <c r="K5" s="1825"/>
    </row>
    <row r="6" spans="1:11" s="442" customFormat="1" ht="12.75">
      <c r="A6" s="443"/>
      <c r="B6" s="513"/>
      <c r="C6" s="513"/>
      <c r="D6" s="513"/>
      <c r="E6" s="566"/>
      <c r="F6" s="447" t="s">
        <v>487</v>
      </c>
      <c r="G6" s="448" t="s">
        <v>24</v>
      </c>
      <c r="H6" s="449" t="s">
        <v>585</v>
      </c>
      <c r="I6" s="450" t="s">
        <v>487</v>
      </c>
      <c r="J6" s="448" t="s">
        <v>24</v>
      </c>
      <c r="K6" s="451" t="s">
        <v>585</v>
      </c>
    </row>
    <row r="7" spans="1:11" s="442" customFormat="1" ht="16.5" customHeight="1">
      <c r="A7" s="378" t="s">
        <v>666</v>
      </c>
      <c r="B7" s="567">
        <v>1015578.0376791651</v>
      </c>
      <c r="C7" s="567">
        <v>1092586.617633831</v>
      </c>
      <c r="D7" s="567">
        <v>1196479.3564913992</v>
      </c>
      <c r="E7" s="568">
        <v>1277679.610470532</v>
      </c>
      <c r="F7" s="569">
        <v>77008.57995466585</v>
      </c>
      <c r="G7" s="570"/>
      <c r="H7" s="571">
        <v>7.582733881351805</v>
      </c>
      <c r="I7" s="567">
        <v>81200.25397913274</v>
      </c>
      <c r="J7" s="572"/>
      <c r="K7" s="573">
        <v>6.786598827517376</v>
      </c>
    </row>
    <row r="8" spans="1:11" s="442" customFormat="1" ht="16.5" customHeight="1">
      <c r="A8" s="388" t="s">
        <v>667</v>
      </c>
      <c r="B8" s="574">
        <v>107309.78351959481</v>
      </c>
      <c r="C8" s="574">
        <v>111033.52495444944</v>
      </c>
      <c r="D8" s="574">
        <v>122544.75249030958</v>
      </c>
      <c r="E8" s="575">
        <v>113682.72110072231</v>
      </c>
      <c r="F8" s="576">
        <v>3723.74143485463</v>
      </c>
      <c r="G8" s="577"/>
      <c r="H8" s="575">
        <v>3.470085683449984</v>
      </c>
      <c r="I8" s="578">
        <v>-8862.031389587268</v>
      </c>
      <c r="J8" s="579"/>
      <c r="K8" s="580">
        <v>-7.231669418311524</v>
      </c>
    </row>
    <row r="9" spans="1:11" s="442" customFormat="1" ht="16.5" customHeight="1">
      <c r="A9" s="388" t="s">
        <v>668</v>
      </c>
      <c r="B9" s="574">
        <v>93603.98539309471</v>
      </c>
      <c r="C9" s="574">
        <v>93844.58034390969</v>
      </c>
      <c r="D9" s="574">
        <v>108467.25845692512</v>
      </c>
      <c r="E9" s="575">
        <v>96519.754731485</v>
      </c>
      <c r="F9" s="576">
        <v>240.5949508149788</v>
      </c>
      <c r="G9" s="577"/>
      <c r="H9" s="575">
        <v>0.25703494333557275</v>
      </c>
      <c r="I9" s="578">
        <v>-11947.503725440125</v>
      </c>
      <c r="J9" s="579"/>
      <c r="K9" s="580">
        <v>-11.014848070659736</v>
      </c>
    </row>
    <row r="10" spans="1:11" s="442" customFormat="1" ht="16.5" customHeight="1">
      <c r="A10" s="388" t="s">
        <v>669</v>
      </c>
      <c r="B10" s="574">
        <v>13705.7981265001</v>
      </c>
      <c r="C10" s="574">
        <v>17188.944610539747</v>
      </c>
      <c r="D10" s="574">
        <v>14077.494033384452</v>
      </c>
      <c r="E10" s="575">
        <v>17162.966369237314</v>
      </c>
      <c r="F10" s="576">
        <v>3483.1464840396475</v>
      </c>
      <c r="G10" s="577"/>
      <c r="H10" s="575">
        <v>25.413671293647607</v>
      </c>
      <c r="I10" s="578">
        <v>3085.4723358528627</v>
      </c>
      <c r="J10" s="579"/>
      <c r="K10" s="580">
        <v>21.917766958634374</v>
      </c>
    </row>
    <row r="11" spans="1:11" s="442" customFormat="1" ht="16.5" customHeight="1">
      <c r="A11" s="388" t="s">
        <v>670</v>
      </c>
      <c r="B11" s="574">
        <v>358804.6026376236</v>
      </c>
      <c r="C11" s="574">
        <v>407810.1883079387</v>
      </c>
      <c r="D11" s="574">
        <v>450769.12587717123</v>
      </c>
      <c r="E11" s="575">
        <v>506020.1308542549</v>
      </c>
      <c r="F11" s="576">
        <v>49005.58567031508</v>
      </c>
      <c r="G11" s="577"/>
      <c r="H11" s="575">
        <v>13.65801478299555</v>
      </c>
      <c r="I11" s="578">
        <v>55251.00497708365</v>
      </c>
      <c r="J11" s="579"/>
      <c r="K11" s="580">
        <v>12.257051737864327</v>
      </c>
    </row>
    <row r="12" spans="1:11" s="442" customFormat="1" ht="16.5" customHeight="1">
      <c r="A12" s="388" t="s">
        <v>668</v>
      </c>
      <c r="B12" s="574">
        <v>351736.9357464295</v>
      </c>
      <c r="C12" s="574">
        <v>399251.9987518442</v>
      </c>
      <c r="D12" s="574">
        <v>441455.9753080949</v>
      </c>
      <c r="E12" s="575">
        <v>496352.1553577476</v>
      </c>
      <c r="F12" s="576">
        <v>47515.06300541473</v>
      </c>
      <c r="G12" s="577"/>
      <c r="H12" s="575">
        <v>13.508693053398519</v>
      </c>
      <c r="I12" s="578">
        <v>54896.1800496527</v>
      </c>
      <c r="J12" s="579"/>
      <c r="K12" s="580">
        <v>12.435255862453852</v>
      </c>
    </row>
    <row r="13" spans="1:11" s="442" customFormat="1" ht="16.5" customHeight="1">
      <c r="A13" s="388" t="s">
        <v>669</v>
      </c>
      <c r="B13" s="574">
        <v>7067.666891194099</v>
      </c>
      <c r="C13" s="574">
        <v>8558.189556094463</v>
      </c>
      <c r="D13" s="574">
        <v>9313.150569076386</v>
      </c>
      <c r="E13" s="575">
        <v>9667.975496507293</v>
      </c>
      <c r="F13" s="576">
        <v>1490.5226649003644</v>
      </c>
      <c r="G13" s="577"/>
      <c r="H13" s="575">
        <v>21.089316854441297</v>
      </c>
      <c r="I13" s="578">
        <v>354.82492743090734</v>
      </c>
      <c r="J13" s="579"/>
      <c r="K13" s="580">
        <v>3.809934401888409</v>
      </c>
    </row>
    <row r="14" spans="1:11" s="442" customFormat="1" ht="16.5" customHeight="1">
      <c r="A14" s="388" t="s">
        <v>671</v>
      </c>
      <c r="B14" s="574">
        <v>345641.9296697213</v>
      </c>
      <c r="C14" s="574">
        <v>355837.77964473766</v>
      </c>
      <c r="D14" s="574">
        <v>365549.7279395734</v>
      </c>
      <c r="E14" s="575">
        <v>392865.09522997885</v>
      </c>
      <c r="F14" s="576">
        <v>10195.849975016376</v>
      </c>
      <c r="G14" s="577"/>
      <c r="H14" s="575">
        <v>2.9498301854636204</v>
      </c>
      <c r="I14" s="578">
        <v>27315.36729040544</v>
      </c>
      <c r="J14" s="579"/>
      <c r="K14" s="580">
        <v>7.472408048111244</v>
      </c>
    </row>
    <row r="15" spans="1:11" s="442" customFormat="1" ht="16.5" customHeight="1">
      <c r="A15" s="388" t="s">
        <v>668</v>
      </c>
      <c r="B15" s="574">
        <v>305282.5392141364</v>
      </c>
      <c r="C15" s="574">
        <v>321221.13976857</v>
      </c>
      <c r="D15" s="574">
        <v>337378.43962691</v>
      </c>
      <c r="E15" s="575">
        <v>372390.01444277697</v>
      </c>
      <c r="F15" s="576">
        <v>15938.600554433593</v>
      </c>
      <c r="G15" s="577"/>
      <c r="H15" s="575">
        <v>5.2209342189903865</v>
      </c>
      <c r="I15" s="578">
        <v>35011.574815866945</v>
      </c>
      <c r="J15" s="579"/>
      <c r="K15" s="580">
        <v>10.377537715387058</v>
      </c>
    </row>
    <row r="16" spans="1:11" s="442" customFormat="1" ht="16.5" customHeight="1">
      <c r="A16" s="388" t="s">
        <v>669</v>
      </c>
      <c r="B16" s="574">
        <v>40359.390455584835</v>
      </c>
      <c r="C16" s="574">
        <v>34616.63987616765</v>
      </c>
      <c r="D16" s="574">
        <v>28171.288312663357</v>
      </c>
      <c r="E16" s="575">
        <v>20475.080787201892</v>
      </c>
      <c r="F16" s="576">
        <v>-5742.750579417188</v>
      </c>
      <c r="G16" s="577"/>
      <c r="H16" s="575">
        <v>-14.229031991295896</v>
      </c>
      <c r="I16" s="578">
        <v>-7696.207525461465</v>
      </c>
      <c r="J16" s="579"/>
      <c r="K16" s="580">
        <v>-27.319331086473316</v>
      </c>
    </row>
    <row r="17" spans="1:11" s="442" customFormat="1" ht="16.5" customHeight="1">
      <c r="A17" s="388" t="s">
        <v>672</v>
      </c>
      <c r="B17" s="574">
        <v>194933.4521655771</v>
      </c>
      <c r="C17" s="574">
        <v>207258.98274522534</v>
      </c>
      <c r="D17" s="574">
        <v>246884.40591792506</v>
      </c>
      <c r="E17" s="575">
        <v>253711.06828407582</v>
      </c>
      <c r="F17" s="576">
        <v>12325.530579648243</v>
      </c>
      <c r="G17" s="577"/>
      <c r="H17" s="575">
        <v>6.322942749292153</v>
      </c>
      <c r="I17" s="578">
        <v>6826.662366150762</v>
      </c>
      <c r="J17" s="579"/>
      <c r="K17" s="580">
        <v>2.765124974487144</v>
      </c>
    </row>
    <row r="18" spans="1:11" s="442" customFormat="1" ht="16.5" customHeight="1">
      <c r="A18" s="388" t="s">
        <v>668</v>
      </c>
      <c r="B18" s="574">
        <v>181631.51310484824</v>
      </c>
      <c r="C18" s="574">
        <v>186319.6248401738</v>
      </c>
      <c r="D18" s="574">
        <v>218529.75129313295</v>
      </c>
      <c r="E18" s="575">
        <v>218529.05584414597</v>
      </c>
      <c r="F18" s="576">
        <v>4688.111735325569</v>
      </c>
      <c r="G18" s="577"/>
      <c r="H18" s="575">
        <v>2.5811114245463114</v>
      </c>
      <c r="I18" s="578">
        <v>-0.6954489869822282</v>
      </c>
      <c r="J18" s="579"/>
      <c r="K18" s="580">
        <v>-0.00031823995719894543</v>
      </c>
    </row>
    <row r="19" spans="1:11" s="442" customFormat="1" ht="16.5" customHeight="1">
      <c r="A19" s="388" t="s">
        <v>669</v>
      </c>
      <c r="B19" s="574">
        <v>13301.939060728848</v>
      </c>
      <c r="C19" s="574">
        <v>20939.357905051525</v>
      </c>
      <c r="D19" s="574">
        <v>28354.654624792092</v>
      </c>
      <c r="E19" s="575">
        <v>35182.01243992985</v>
      </c>
      <c r="F19" s="576">
        <v>7637.418844322678</v>
      </c>
      <c r="G19" s="577"/>
      <c r="H19" s="575">
        <v>57.41583095107191</v>
      </c>
      <c r="I19" s="578">
        <v>6827.357815137759</v>
      </c>
      <c r="J19" s="579"/>
      <c r="K19" s="580">
        <v>24.078437580996702</v>
      </c>
    </row>
    <row r="20" spans="1:11" s="442" customFormat="1" ht="16.5" customHeight="1">
      <c r="A20" s="388" t="s">
        <v>673</v>
      </c>
      <c r="B20" s="574">
        <v>8888.269686648346</v>
      </c>
      <c r="C20" s="574">
        <v>10646.141981480001</v>
      </c>
      <c r="D20" s="574">
        <v>10731.34426642</v>
      </c>
      <c r="E20" s="575">
        <v>11400.5950015</v>
      </c>
      <c r="F20" s="576">
        <v>1757.8722948316554</v>
      </c>
      <c r="G20" s="577"/>
      <c r="H20" s="575">
        <v>19.77744101838259</v>
      </c>
      <c r="I20" s="578">
        <v>669.2507350800006</v>
      </c>
      <c r="J20" s="579"/>
      <c r="K20" s="580">
        <v>6.236411007465183</v>
      </c>
    </row>
    <row r="21" spans="1:11" s="442" customFormat="1" ht="16.5" customHeight="1">
      <c r="A21" s="378" t="s">
        <v>699</v>
      </c>
      <c r="B21" s="581">
        <v>2187.62425603</v>
      </c>
      <c r="C21" s="581">
        <v>1338.81128545</v>
      </c>
      <c r="D21" s="581">
        <v>1932.98868759</v>
      </c>
      <c r="E21" s="571">
        <v>2821.4314394</v>
      </c>
      <c r="F21" s="569">
        <v>-848.8129705800002</v>
      </c>
      <c r="G21" s="570"/>
      <c r="H21" s="571">
        <v>-38.80067466980764</v>
      </c>
      <c r="I21" s="567">
        <v>888.4427518099999</v>
      </c>
      <c r="J21" s="568"/>
      <c r="K21" s="573">
        <v>45.96212887917556</v>
      </c>
    </row>
    <row r="22" spans="1:11" s="442" customFormat="1" ht="16.5" customHeight="1">
      <c r="A22" s="378" t="s">
        <v>675</v>
      </c>
      <c r="B22" s="581">
        <v>2954.25889217</v>
      </c>
      <c r="C22" s="581">
        <v>3124.5850635300003</v>
      </c>
      <c r="D22" s="581">
        <v>4.119</v>
      </c>
      <c r="E22" s="571">
        <v>0</v>
      </c>
      <c r="F22" s="569">
        <v>170.32617136000044</v>
      </c>
      <c r="G22" s="570"/>
      <c r="H22" s="571">
        <v>5.765444992361191</v>
      </c>
      <c r="I22" s="567">
        <v>-4.119</v>
      </c>
      <c r="J22" s="568"/>
      <c r="K22" s="573">
        <v>-100</v>
      </c>
    </row>
    <row r="23" spans="1:11" s="442" customFormat="1" ht="16.5" customHeight="1">
      <c r="A23" s="531" t="s">
        <v>676</v>
      </c>
      <c r="B23" s="581">
        <v>222161.436015703</v>
      </c>
      <c r="C23" s="581">
        <v>260569.71692211292</v>
      </c>
      <c r="D23" s="581">
        <v>268735.3983221199</v>
      </c>
      <c r="E23" s="571">
        <v>293563.44223449414</v>
      </c>
      <c r="F23" s="569">
        <v>38408.28090640993</v>
      </c>
      <c r="G23" s="570"/>
      <c r="H23" s="571">
        <v>17.288455456191382</v>
      </c>
      <c r="I23" s="567">
        <v>24828.04391237424</v>
      </c>
      <c r="J23" s="568"/>
      <c r="K23" s="573">
        <v>9.238843884129505</v>
      </c>
    </row>
    <row r="24" spans="1:11" s="442" customFormat="1" ht="16.5" customHeight="1">
      <c r="A24" s="532" t="s">
        <v>677</v>
      </c>
      <c r="B24" s="574">
        <v>77548.45905002001</v>
      </c>
      <c r="C24" s="574">
        <v>82875.14778866</v>
      </c>
      <c r="D24" s="574">
        <v>87334.02185704002</v>
      </c>
      <c r="E24" s="575">
        <v>95783.01288424</v>
      </c>
      <c r="F24" s="576">
        <v>5326.68873863999</v>
      </c>
      <c r="G24" s="577"/>
      <c r="H24" s="575">
        <v>6.868851817164014</v>
      </c>
      <c r="I24" s="578">
        <v>8448.991027199983</v>
      </c>
      <c r="J24" s="579"/>
      <c r="K24" s="580">
        <v>9.674340935575392</v>
      </c>
    </row>
    <row r="25" spans="1:11" s="442" customFormat="1" ht="16.5" customHeight="1">
      <c r="A25" s="532" t="s">
        <v>678</v>
      </c>
      <c r="B25" s="574">
        <v>44173.95802336182</v>
      </c>
      <c r="C25" s="574">
        <v>54967.906545424645</v>
      </c>
      <c r="D25" s="574">
        <v>53749.94024853264</v>
      </c>
      <c r="E25" s="575">
        <v>65242.57496974716</v>
      </c>
      <c r="F25" s="576">
        <v>10793.948522062827</v>
      </c>
      <c r="G25" s="577"/>
      <c r="H25" s="575">
        <v>24.435094804849374</v>
      </c>
      <c r="I25" s="578">
        <v>11492.63472121452</v>
      </c>
      <c r="J25" s="579"/>
      <c r="K25" s="580">
        <v>21.381669762001764</v>
      </c>
    </row>
    <row r="26" spans="1:11" s="442" customFormat="1" ht="16.5" customHeight="1">
      <c r="A26" s="532" t="s">
        <v>679</v>
      </c>
      <c r="B26" s="574">
        <v>100439.01894232116</v>
      </c>
      <c r="C26" s="574">
        <v>122726.66258802827</v>
      </c>
      <c r="D26" s="574">
        <v>127651.43621654723</v>
      </c>
      <c r="E26" s="575">
        <v>132537.854380507</v>
      </c>
      <c r="F26" s="576">
        <v>22287.64364570711</v>
      </c>
      <c r="G26" s="577"/>
      <c r="H26" s="575">
        <v>22.19022435743441</v>
      </c>
      <c r="I26" s="578">
        <v>4886.418163959766</v>
      </c>
      <c r="J26" s="579"/>
      <c r="K26" s="580">
        <v>3.827938258109742</v>
      </c>
    </row>
    <row r="27" spans="1:11" s="442" customFormat="1" ht="16.5" customHeight="1">
      <c r="A27" s="533" t="s">
        <v>680</v>
      </c>
      <c r="B27" s="582">
        <v>1242881.356843068</v>
      </c>
      <c r="C27" s="582">
        <v>1357619.7309049238</v>
      </c>
      <c r="D27" s="582">
        <v>1467151.862501109</v>
      </c>
      <c r="E27" s="583">
        <v>1574064.484144426</v>
      </c>
      <c r="F27" s="584">
        <v>114738.37406185572</v>
      </c>
      <c r="G27" s="585"/>
      <c r="H27" s="583">
        <v>9.231643344727</v>
      </c>
      <c r="I27" s="586">
        <v>106912.62164331693</v>
      </c>
      <c r="J27" s="587"/>
      <c r="K27" s="588">
        <v>7.287086250298517</v>
      </c>
    </row>
    <row r="28" spans="1:11" s="442" customFormat="1" ht="16.5" customHeight="1">
      <c r="A28" s="378" t="s">
        <v>681</v>
      </c>
      <c r="B28" s="581">
        <v>214723.30589832607</v>
      </c>
      <c r="C28" s="581">
        <v>236819.5176525726</v>
      </c>
      <c r="D28" s="581">
        <v>267110.3879700524</v>
      </c>
      <c r="E28" s="571">
        <v>217528.60570715382</v>
      </c>
      <c r="F28" s="569">
        <v>22096.211754246528</v>
      </c>
      <c r="G28" s="570"/>
      <c r="H28" s="571">
        <v>10.290551210453762</v>
      </c>
      <c r="I28" s="567">
        <v>-49581.7822628986</v>
      </c>
      <c r="J28" s="568"/>
      <c r="K28" s="573">
        <v>-18.562281549475927</v>
      </c>
    </row>
    <row r="29" spans="1:11" s="442" customFormat="1" ht="16.5" customHeight="1">
      <c r="A29" s="388" t="s">
        <v>682</v>
      </c>
      <c r="B29" s="574">
        <v>29120.099594706004</v>
      </c>
      <c r="C29" s="574">
        <v>25602.339240030004</v>
      </c>
      <c r="D29" s="574">
        <v>33942.21583274999</v>
      </c>
      <c r="E29" s="575">
        <v>29559.035964650004</v>
      </c>
      <c r="F29" s="576">
        <v>-3517.760354676</v>
      </c>
      <c r="G29" s="577"/>
      <c r="H29" s="575">
        <v>-12.080179682199727</v>
      </c>
      <c r="I29" s="578">
        <v>-4383.179868099989</v>
      </c>
      <c r="J29" s="579"/>
      <c r="K29" s="580">
        <v>-12.913652690496324</v>
      </c>
    </row>
    <row r="30" spans="1:11" s="442" customFormat="1" ht="16.5" customHeight="1">
      <c r="A30" s="388" t="s">
        <v>700</v>
      </c>
      <c r="B30" s="574">
        <v>107355.67587310003</v>
      </c>
      <c r="C30" s="574">
        <v>112955.16947973</v>
      </c>
      <c r="D30" s="574">
        <v>143481.39134852</v>
      </c>
      <c r="E30" s="575">
        <v>83850.72705146</v>
      </c>
      <c r="F30" s="576">
        <v>5599.493606629971</v>
      </c>
      <c r="G30" s="577"/>
      <c r="H30" s="575">
        <v>5.215833779714509</v>
      </c>
      <c r="I30" s="578">
        <v>-59630.66429706001</v>
      </c>
      <c r="J30" s="579"/>
      <c r="K30" s="580">
        <v>-41.55985925186325</v>
      </c>
    </row>
    <row r="31" spans="1:11" s="442" customFormat="1" ht="16.5" customHeight="1">
      <c r="A31" s="388" t="s">
        <v>684</v>
      </c>
      <c r="B31" s="574">
        <v>800.9433021789996</v>
      </c>
      <c r="C31" s="574">
        <v>925.6682933322496</v>
      </c>
      <c r="D31" s="574">
        <v>699.9148152695</v>
      </c>
      <c r="E31" s="575">
        <v>1278.7295055995</v>
      </c>
      <c r="F31" s="576">
        <v>124.72499115325002</v>
      </c>
      <c r="G31" s="577"/>
      <c r="H31" s="575">
        <v>15.572262208065228</v>
      </c>
      <c r="I31" s="578">
        <v>578.8146903300001</v>
      </c>
      <c r="J31" s="579"/>
      <c r="K31" s="580">
        <v>82.69787661333177</v>
      </c>
    </row>
    <row r="32" spans="1:11" s="442" customFormat="1" ht="16.5" customHeight="1">
      <c r="A32" s="388" t="s">
        <v>685</v>
      </c>
      <c r="B32" s="574">
        <v>77273.92622534103</v>
      </c>
      <c r="C32" s="574">
        <v>96845.08790511034</v>
      </c>
      <c r="D32" s="574">
        <v>88901.08335653292</v>
      </c>
      <c r="E32" s="575">
        <v>101437.78298020433</v>
      </c>
      <c r="F32" s="576">
        <v>19571.161679769313</v>
      </c>
      <c r="G32" s="577"/>
      <c r="H32" s="575">
        <v>25.326992733224408</v>
      </c>
      <c r="I32" s="578">
        <v>12536.699623671404</v>
      </c>
      <c r="J32" s="579"/>
      <c r="K32" s="580">
        <v>14.101852475063389</v>
      </c>
    </row>
    <row r="33" spans="1:11" s="442" customFormat="1" ht="16.5" customHeight="1">
      <c r="A33" s="388" t="s">
        <v>686</v>
      </c>
      <c r="B33" s="574">
        <v>172.660903</v>
      </c>
      <c r="C33" s="574">
        <v>491.25273437</v>
      </c>
      <c r="D33" s="574">
        <v>85.78261698</v>
      </c>
      <c r="E33" s="575">
        <v>1402.33020524</v>
      </c>
      <c r="F33" s="576">
        <v>318.59183137</v>
      </c>
      <c r="G33" s="577"/>
      <c r="H33" s="575">
        <v>184.51880294521573</v>
      </c>
      <c r="I33" s="578">
        <v>1316.5475882599999</v>
      </c>
      <c r="J33" s="579"/>
      <c r="K33" s="580">
        <v>1534.7486875656284</v>
      </c>
    </row>
    <row r="34" spans="1:11" s="442" customFormat="1" ht="16.5" customHeight="1">
      <c r="A34" s="473" t="s">
        <v>687</v>
      </c>
      <c r="B34" s="581">
        <v>938102.5587964989</v>
      </c>
      <c r="C34" s="581">
        <v>1012970.4655254162</v>
      </c>
      <c r="D34" s="581">
        <v>1066926.4858428843</v>
      </c>
      <c r="E34" s="571">
        <v>1187302.6792931608</v>
      </c>
      <c r="F34" s="569">
        <v>74867.90672891727</v>
      </c>
      <c r="G34" s="570"/>
      <c r="H34" s="571">
        <v>7.980780568914134</v>
      </c>
      <c r="I34" s="567">
        <v>120376.1934502765</v>
      </c>
      <c r="J34" s="568"/>
      <c r="K34" s="573">
        <v>11.282519934368104</v>
      </c>
    </row>
    <row r="35" spans="1:11" s="442" customFormat="1" ht="16.5" customHeight="1">
      <c r="A35" s="388" t="s">
        <v>688</v>
      </c>
      <c r="B35" s="574">
        <v>147230.15</v>
      </c>
      <c r="C35" s="574">
        <v>141838.6</v>
      </c>
      <c r="D35" s="574">
        <v>136367.1</v>
      </c>
      <c r="E35" s="575">
        <v>126548.475</v>
      </c>
      <c r="F35" s="576">
        <v>-5391.549999999988</v>
      </c>
      <c r="G35" s="577"/>
      <c r="H35" s="575">
        <v>-3.6619877110768333</v>
      </c>
      <c r="I35" s="578">
        <v>-9818.625</v>
      </c>
      <c r="J35" s="579"/>
      <c r="K35" s="580">
        <v>-7.200142116390243</v>
      </c>
    </row>
    <row r="36" spans="1:11" s="442" customFormat="1" ht="16.5" customHeight="1">
      <c r="A36" s="388" t="s">
        <v>689</v>
      </c>
      <c r="B36" s="574">
        <v>11074.042600198094</v>
      </c>
      <c r="C36" s="578">
        <v>10480.360207590002</v>
      </c>
      <c r="D36" s="574">
        <v>10047.26457073</v>
      </c>
      <c r="E36" s="575">
        <v>10030.14197547</v>
      </c>
      <c r="F36" s="576">
        <v>-593.6823926080924</v>
      </c>
      <c r="G36" s="577"/>
      <c r="H36" s="575">
        <v>-5.3610268087416655</v>
      </c>
      <c r="I36" s="578">
        <v>-17.122595259999798</v>
      </c>
      <c r="J36" s="579"/>
      <c r="K36" s="580">
        <v>-0.17042046757564114</v>
      </c>
    </row>
    <row r="37" spans="1:11" s="442" customFormat="1" ht="16.5" customHeight="1">
      <c r="A37" s="397" t="s">
        <v>690</v>
      </c>
      <c r="B37" s="574">
        <v>11087.490130598799</v>
      </c>
      <c r="C37" s="574">
        <v>11387.66863102506</v>
      </c>
      <c r="D37" s="574">
        <v>10136.62372096203</v>
      </c>
      <c r="E37" s="575">
        <v>22529.27346814855</v>
      </c>
      <c r="F37" s="576">
        <v>300.17850042626196</v>
      </c>
      <c r="G37" s="577"/>
      <c r="H37" s="575">
        <v>2.7073620530027953</v>
      </c>
      <c r="I37" s="578">
        <v>12392.649747186519</v>
      </c>
      <c r="J37" s="579"/>
      <c r="K37" s="580">
        <v>122.25618794114988</v>
      </c>
    </row>
    <row r="38" spans="1:11" s="442" customFormat="1" ht="16.5" customHeight="1">
      <c r="A38" s="541" t="s">
        <v>691</v>
      </c>
      <c r="B38" s="574">
        <v>1083.5204343599999</v>
      </c>
      <c r="C38" s="574">
        <v>1165.98139895</v>
      </c>
      <c r="D38" s="574">
        <v>996.6286769799999</v>
      </c>
      <c r="E38" s="575">
        <v>978.9302863</v>
      </c>
      <c r="F38" s="576">
        <v>82.46096459000023</v>
      </c>
      <c r="G38" s="577"/>
      <c r="H38" s="575">
        <v>7.61046695337197</v>
      </c>
      <c r="I38" s="578">
        <v>-17.698390679999875</v>
      </c>
      <c r="J38" s="579"/>
      <c r="K38" s="580">
        <v>-1.7758259509077965</v>
      </c>
    </row>
    <row r="39" spans="1:11" s="442" customFormat="1" ht="16.5" customHeight="1">
      <c r="A39" s="541" t="s">
        <v>692</v>
      </c>
      <c r="B39" s="574">
        <v>10003.969696238799</v>
      </c>
      <c r="C39" s="574">
        <v>10221.68723207506</v>
      </c>
      <c r="D39" s="574">
        <v>9139.995043982031</v>
      </c>
      <c r="E39" s="575">
        <v>21550.343181848548</v>
      </c>
      <c r="F39" s="576">
        <v>217.71753583626196</v>
      </c>
      <c r="G39" s="577"/>
      <c r="H39" s="575">
        <v>2.1763114288332703</v>
      </c>
      <c r="I39" s="578">
        <v>12410.348137866516</v>
      </c>
      <c r="J39" s="579"/>
      <c r="K39" s="580">
        <v>135.7806878247462</v>
      </c>
    </row>
    <row r="40" spans="1:11" s="442" customFormat="1" ht="16.5" customHeight="1">
      <c r="A40" s="388" t="s">
        <v>693</v>
      </c>
      <c r="B40" s="574">
        <v>766327.2169271221</v>
      </c>
      <c r="C40" s="574">
        <v>845840.8468982651</v>
      </c>
      <c r="D40" s="574">
        <v>906851.9173838722</v>
      </c>
      <c r="E40" s="575">
        <v>1022346.3014543904</v>
      </c>
      <c r="F40" s="576">
        <v>79513.62997114297</v>
      </c>
      <c r="G40" s="577"/>
      <c r="H40" s="575">
        <v>10.37593709512013</v>
      </c>
      <c r="I40" s="578">
        <v>115494.3840705182</v>
      </c>
      <c r="J40" s="579"/>
      <c r="K40" s="580">
        <v>12.73574900780953</v>
      </c>
    </row>
    <row r="41" spans="1:11" s="442" customFormat="1" ht="16.5" customHeight="1">
      <c r="A41" s="397" t="s">
        <v>694</v>
      </c>
      <c r="B41" s="574">
        <v>745999.6373992665</v>
      </c>
      <c r="C41" s="574">
        <v>820025.9026656937</v>
      </c>
      <c r="D41" s="574">
        <v>885806.0161090732</v>
      </c>
      <c r="E41" s="575">
        <v>995666.3178301814</v>
      </c>
      <c r="F41" s="576">
        <v>74026.26526642719</v>
      </c>
      <c r="G41" s="577"/>
      <c r="H41" s="575">
        <v>9.923096681990422</v>
      </c>
      <c r="I41" s="578">
        <v>109860.30172110826</v>
      </c>
      <c r="J41" s="579"/>
      <c r="K41" s="580">
        <v>12.402297988861331</v>
      </c>
    </row>
    <row r="42" spans="1:11" s="442" customFormat="1" ht="16.5" customHeight="1">
      <c r="A42" s="397" t="s">
        <v>695</v>
      </c>
      <c r="B42" s="574">
        <v>20327.579527855614</v>
      </c>
      <c r="C42" s="574">
        <v>25814.944232571404</v>
      </c>
      <c r="D42" s="574">
        <v>21045.901274799016</v>
      </c>
      <c r="E42" s="575">
        <v>26679.983624208995</v>
      </c>
      <c r="F42" s="576">
        <v>5487.36470471579</v>
      </c>
      <c r="G42" s="577"/>
      <c r="H42" s="575">
        <v>26.99467832457011</v>
      </c>
      <c r="I42" s="578">
        <v>5634.082349409979</v>
      </c>
      <c r="J42" s="579"/>
      <c r="K42" s="580">
        <v>26.770449389860033</v>
      </c>
    </row>
    <row r="43" spans="1:11" s="442" customFormat="1" ht="16.5" customHeight="1">
      <c r="A43" s="410" t="s">
        <v>696</v>
      </c>
      <c r="B43" s="589">
        <v>2383.65913858</v>
      </c>
      <c r="C43" s="589">
        <v>3422.9897885359997</v>
      </c>
      <c r="D43" s="589">
        <v>3523.58016732</v>
      </c>
      <c r="E43" s="590">
        <v>5848.487395151649</v>
      </c>
      <c r="F43" s="591">
        <v>1039.3306499559994</v>
      </c>
      <c r="G43" s="592"/>
      <c r="H43" s="590">
        <v>43.602318516696656</v>
      </c>
      <c r="I43" s="593">
        <v>2324.9072278316494</v>
      </c>
      <c r="J43" s="594"/>
      <c r="K43" s="595">
        <v>65.98139157991547</v>
      </c>
    </row>
    <row r="44" spans="1:11" s="442" customFormat="1" ht="16.5" customHeight="1" thickBot="1">
      <c r="A44" s="550" t="s">
        <v>640</v>
      </c>
      <c r="B44" s="596">
        <v>90055.49929064234</v>
      </c>
      <c r="C44" s="596">
        <v>107829.74045216163</v>
      </c>
      <c r="D44" s="596">
        <v>133114.97697776402</v>
      </c>
      <c r="E44" s="597">
        <v>169233.1807744514</v>
      </c>
      <c r="F44" s="598">
        <v>17774.241161519283</v>
      </c>
      <c r="G44" s="599"/>
      <c r="H44" s="597">
        <v>19.736985860413974</v>
      </c>
      <c r="I44" s="600">
        <v>36118.20379668739</v>
      </c>
      <c r="J44" s="601"/>
      <c r="K44" s="602">
        <v>27.133087964039316</v>
      </c>
    </row>
    <row r="45" spans="1:11" s="442" customFormat="1" ht="16.5" customHeight="1" thickTop="1">
      <c r="A45" s="558" t="s">
        <v>697</v>
      </c>
      <c r="B45" s="559"/>
      <c r="C45" s="358"/>
      <c r="D45" s="498"/>
      <c r="E45" s="498"/>
      <c r="F45" s="389"/>
      <c r="G45" s="390"/>
      <c r="H45" s="389"/>
      <c r="I45" s="390"/>
      <c r="J45" s="390"/>
      <c r="K45" s="390"/>
    </row>
    <row r="46" spans="1:11" s="442" customFormat="1" ht="16.5" customHeight="1">
      <c r="A46" s="560"/>
      <c r="B46" s="499"/>
      <c r="C46" s="500"/>
      <c r="D46" s="498"/>
      <c r="E46" s="498"/>
      <c r="F46" s="389"/>
      <c r="G46" s="390"/>
      <c r="H46" s="389"/>
      <c r="I46" s="390"/>
      <c r="J46" s="390"/>
      <c r="K46" s="390"/>
    </row>
    <row r="47" spans="1:11" s="442" customFormat="1" ht="16.5" customHeight="1">
      <c r="A47" s="560"/>
      <c r="B47" s="499"/>
      <c r="C47" s="561"/>
      <c r="D47" s="498"/>
      <c r="E47" s="498"/>
      <c r="F47" s="389"/>
      <c r="G47" s="390"/>
      <c r="H47" s="389"/>
      <c r="I47" s="390"/>
      <c r="J47" s="390"/>
      <c r="K47" s="390"/>
    </row>
    <row r="48" spans="4:11" s="442" customFormat="1" ht="16.5" customHeight="1">
      <c r="D48" s="562"/>
      <c r="E48" s="562"/>
      <c r="F48" s="436"/>
      <c r="G48" s="438"/>
      <c r="H48" s="436"/>
      <c r="I48" s="438"/>
      <c r="J48" s="438"/>
      <c r="K48" s="438"/>
    </row>
    <row r="49" spans="4:11" s="442" customFormat="1" ht="16.5" customHeight="1">
      <c r="D49" s="562"/>
      <c r="E49" s="562"/>
      <c r="F49" s="436"/>
      <c r="G49" s="438"/>
      <c r="H49" s="436"/>
      <c r="I49" s="438"/>
      <c r="J49" s="438"/>
      <c r="K49" s="438"/>
    </row>
    <row r="50" spans="1:11" s="442" customFormat="1" ht="16.5" customHeight="1">
      <c r="A50" s="423"/>
      <c r="B50" s="559"/>
      <c r="C50" s="358"/>
      <c r="D50" s="358"/>
      <c r="E50" s="358"/>
      <c r="F50" s="358"/>
      <c r="G50" s="358"/>
      <c r="H50" s="358"/>
      <c r="I50" s="358"/>
      <c r="J50" s="358"/>
      <c r="K50" s="358"/>
    </row>
    <row r="51" spans="1:11" s="442" customFormat="1" ht="16.5" customHeight="1">
      <c r="A51" s="423"/>
      <c r="B51" s="559"/>
      <c r="C51" s="358"/>
      <c r="D51" s="358"/>
      <c r="E51" s="358"/>
      <c r="F51" s="358"/>
      <c r="G51" s="358"/>
      <c r="H51" s="358"/>
      <c r="I51" s="358"/>
      <c r="J51" s="358"/>
      <c r="K51" s="358"/>
    </row>
    <row r="52" spans="1:11" s="442" customFormat="1" ht="16.5" customHeight="1">
      <c r="A52" s="423"/>
      <c r="B52" s="559"/>
      <c r="C52" s="358"/>
      <c r="D52" s="358"/>
      <c r="E52" s="358"/>
      <c r="F52" s="358"/>
      <c r="G52" s="358"/>
      <c r="H52" s="358"/>
      <c r="I52" s="358"/>
      <c r="J52" s="358"/>
      <c r="K52" s="358"/>
    </row>
    <row r="53" spans="1:11" s="442" customFormat="1" ht="16.5" customHeight="1">
      <c r="A53" s="423"/>
      <c r="B53" s="559"/>
      <c r="C53" s="358"/>
      <c r="D53" s="358"/>
      <c r="E53" s="358"/>
      <c r="F53" s="358"/>
      <c r="G53" s="358"/>
      <c r="H53" s="358"/>
      <c r="I53" s="358"/>
      <c r="J53" s="358"/>
      <c r="K53" s="358"/>
    </row>
    <row r="54" spans="1:11" s="442" customFormat="1" ht="16.5" customHeight="1">
      <c r="A54" s="423"/>
      <c r="B54" s="559"/>
      <c r="C54" s="358"/>
      <c r="D54" s="358"/>
      <c r="E54" s="358"/>
      <c r="F54" s="358"/>
      <c r="G54" s="358"/>
      <c r="H54" s="358"/>
      <c r="I54" s="358"/>
      <c r="J54" s="358"/>
      <c r="K54" s="358"/>
    </row>
    <row r="55" spans="1:11" s="442" customFormat="1" ht="16.5" customHeight="1">
      <c r="A55" s="423"/>
      <c r="B55" s="559"/>
      <c r="C55" s="358"/>
      <c r="D55" s="358"/>
      <c r="E55" s="358"/>
      <c r="F55" s="358"/>
      <c r="G55" s="358"/>
      <c r="H55" s="358"/>
      <c r="I55" s="358"/>
      <c r="J55" s="358"/>
      <c r="K55" s="358"/>
    </row>
    <row r="56" spans="1:11" s="442" customFormat="1" ht="16.5" customHeight="1">
      <c r="A56" s="423"/>
      <c r="B56" s="559"/>
      <c r="C56" s="358"/>
      <c r="D56" s="358"/>
      <c r="E56" s="358"/>
      <c r="F56" s="358"/>
      <c r="G56" s="358"/>
      <c r="H56" s="358"/>
      <c r="I56" s="358"/>
      <c r="J56" s="358"/>
      <c r="K56" s="358"/>
    </row>
    <row r="57" spans="1:11" s="442" customFormat="1" ht="16.5" customHeight="1">
      <c r="A57" s="423"/>
      <c r="B57" s="559"/>
      <c r="C57" s="358"/>
      <c r="D57" s="358"/>
      <c r="E57" s="358"/>
      <c r="F57" s="358"/>
      <c r="G57" s="358"/>
      <c r="H57" s="358"/>
      <c r="I57" s="358"/>
      <c r="J57" s="358"/>
      <c r="K57" s="358"/>
    </row>
    <row r="58" spans="1:11" s="442" customFormat="1" ht="16.5" customHeight="1">
      <c r="A58" s="423"/>
      <c r="B58" s="559"/>
      <c r="C58" s="358"/>
      <c r="D58" s="358"/>
      <c r="E58" s="358"/>
      <c r="F58" s="358"/>
      <c r="G58" s="358"/>
      <c r="H58" s="358"/>
      <c r="I58" s="358"/>
      <c r="J58" s="358"/>
      <c r="K58" s="358"/>
    </row>
    <row r="59" spans="1:11" s="442" customFormat="1" ht="16.5" customHeight="1">
      <c r="A59" s="423"/>
      <c r="B59" s="559"/>
      <c r="C59" s="358"/>
      <c r="D59" s="358"/>
      <c r="E59" s="358"/>
      <c r="F59" s="358"/>
      <c r="G59" s="358"/>
      <c r="H59" s="358"/>
      <c r="I59" s="358"/>
      <c r="J59" s="358"/>
      <c r="K59" s="358"/>
    </row>
    <row r="60" spans="1:11" s="442" customFormat="1" ht="16.5" customHeight="1">
      <c r="A60" s="423"/>
      <c r="B60" s="559"/>
      <c r="C60" s="358"/>
      <c r="D60" s="358"/>
      <c r="E60" s="358"/>
      <c r="F60" s="358"/>
      <c r="G60" s="358"/>
      <c r="H60" s="358"/>
      <c r="I60" s="358"/>
      <c r="J60" s="358"/>
      <c r="K60" s="358"/>
    </row>
    <row r="61" spans="1:11" s="442" customFormat="1" ht="16.5" customHeight="1">
      <c r="A61" s="423"/>
      <c r="B61" s="559"/>
      <c r="C61" s="358"/>
      <c r="D61" s="358"/>
      <c r="E61" s="358"/>
      <c r="F61" s="358"/>
      <c r="G61" s="358"/>
      <c r="H61" s="358"/>
      <c r="I61" s="358"/>
      <c r="J61" s="358"/>
      <c r="K61" s="358"/>
    </row>
    <row r="62" spans="1:11" s="442" customFormat="1" ht="16.5" customHeight="1">
      <c r="A62" s="423"/>
      <c r="B62" s="559"/>
      <c r="C62" s="358"/>
      <c r="D62" s="358"/>
      <c r="E62" s="358"/>
      <c r="F62" s="358"/>
      <c r="G62" s="358"/>
      <c r="H62" s="358"/>
      <c r="I62" s="358"/>
      <c r="J62" s="358"/>
      <c r="K62" s="358"/>
    </row>
    <row r="63" spans="1:11" s="442" customFormat="1" ht="16.5" customHeight="1">
      <c r="A63" s="423"/>
      <c r="B63" s="559"/>
      <c r="C63" s="358"/>
      <c r="D63" s="358"/>
      <c r="E63" s="358"/>
      <c r="F63" s="358"/>
      <c r="G63" s="358"/>
      <c r="H63" s="358"/>
      <c r="I63" s="358"/>
      <c r="J63" s="358"/>
      <c r="K63" s="358"/>
    </row>
    <row r="64" spans="1:11" s="442" customFormat="1" ht="16.5" customHeight="1">
      <c r="A64" s="423"/>
      <c r="B64" s="559"/>
      <c r="C64" s="358"/>
      <c r="D64" s="358"/>
      <c r="E64" s="358"/>
      <c r="F64" s="358"/>
      <c r="G64" s="358"/>
      <c r="H64" s="358"/>
      <c r="I64" s="358"/>
      <c r="J64" s="358"/>
      <c r="K64" s="358"/>
    </row>
    <row r="65" spans="1:11" s="442" customFormat="1" ht="16.5" customHeight="1">
      <c r="A65" s="423"/>
      <c r="B65" s="559"/>
      <c r="C65" s="358"/>
      <c r="D65" s="358"/>
      <c r="E65" s="358"/>
      <c r="F65" s="358"/>
      <c r="G65" s="358"/>
      <c r="H65" s="358"/>
      <c r="I65" s="358"/>
      <c r="J65" s="358"/>
      <c r="K65" s="358"/>
    </row>
    <row r="66" spans="1:11" s="442" customFormat="1" ht="16.5" customHeight="1">
      <c r="A66" s="423"/>
      <c r="B66" s="559"/>
      <c r="C66" s="358"/>
      <c r="D66" s="358"/>
      <c r="E66" s="358"/>
      <c r="F66" s="358"/>
      <c r="G66" s="358"/>
      <c r="H66" s="358"/>
      <c r="I66" s="358"/>
      <c r="J66" s="358"/>
      <c r="K66" s="358"/>
    </row>
    <row r="67" spans="1:11" s="442" customFormat="1" ht="16.5" customHeight="1">
      <c r="A67" s="423"/>
      <c r="B67" s="559"/>
      <c r="C67" s="358"/>
      <c r="D67" s="358"/>
      <c r="E67" s="358"/>
      <c r="F67" s="358"/>
      <c r="G67" s="358"/>
      <c r="H67" s="358"/>
      <c r="I67" s="358"/>
      <c r="J67" s="358"/>
      <c r="K67" s="358"/>
    </row>
    <row r="68" spans="1:11" s="442" customFormat="1" ht="16.5" customHeight="1">
      <c r="A68" s="423"/>
      <c r="B68" s="559"/>
      <c r="C68" s="358"/>
      <c r="D68" s="358"/>
      <c r="E68" s="358"/>
      <c r="F68" s="358"/>
      <c r="G68" s="358"/>
      <c r="H68" s="358"/>
      <c r="I68" s="358"/>
      <c r="J68" s="358"/>
      <c r="K68" s="358"/>
    </row>
    <row r="69" spans="1:11" s="442" customFormat="1" ht="16.5" customHeight="1">
      <c r="A69" s="423"/>
      <c r="B69" s="559"/>
      <c r="C69" s="358"/>
      <c r="D69" s="358"/>
      <c r="E69" s="358"/>
      <c r="F69" s="358"/>
      <c r="G69" s="358"/>
      <c r="H69" s="358"/>
      <c r="I69" s="358"/>
      <c r="J69" s="358"/>
      <c r="K69" s="358"/>
    </row>
    <row r="70" spans="1:11" s="442" customFormat="1" ht="16.5" customHeight="1">
      <c r="A70" s="423"/>
      <c r="B70" s="559"/>
      <c r="C70" s="358"/>
      <c r="D70" s="358"/>
      <c r="E70" s="358"/>
      <c r="F70" s="358"/>
      <c r="G70" s="358"/>
      <c r="H70" s="358"/>
      <c r="I70" s="358"/>
      <c r="J70" s="358"/>
      <c r="K70" s="358"/>
    </row>
    <row r="71" spans="1:11" s="442" customFormat="1" ht="16.5" customHeight="1">
      <c r="A71" s="423"/>
      <c r="B71" s="559"/>
      <c r="C71" s="358"/>
      <c r="D71" s="358"/>
      <c r="E71" s="358"/>
      <c r="F71" s="358"/>
      <c r="G71" s="358"/>
      <c r="H71" s="358"/>
      <c r="I71" s="358"/>
      <c r="J71" s="358"/>
      <c r="K71" s="358"/>
    </row>
    <row r="72" spans="1:11" s="442" customFormat="1" ht="16.5" customHeight="1">
      <c r="A72" s="423"/>
      <c r="B72" s="559"/>
      <c r="C72" s="358"/>
      <c r="D72" s="358"/>
      <c r="E72" s="358"/>
      <c r="F72" s="358"/>
      <c r="G72" s="358"/>
      <c r="H72" s="358"/>
      <c r="I72" s="358"/>
      <c r="J72" s="358"/>
      <c r="K72" s="358"/>
    </row>
    <row r="73" spans="1:11" s="442" customFormat="1" ht="16.5" customHeight="1">
      <c r="A73" s="423"/>
      <c r="B73" s="559"/>
      <c r="C73" s="358"/>
      <c r="D73" s="358"/>
      <c r="E73" s="358"/>
      <c r="F73" s="358"/>
      <c r="G73" s="358"/>
      <c r="H73" s="358"/>
      <c r="I73" s="358"/>
      <c r="J73" s="358"/>
      <c r="K73" s="358"/>
    </row>
    <row r="74" spans="1:11" s="442" customFormat="1" ht="16.5" customHeight="1">
      <c r="A74" s="423"/>
      <c r="B74" s="559"/>
      <c r="C74" s="358"/>
      <c r="D74" s="358"/>
      <c r="E74" s="358"/>
      <c r="F74" s="358"/>
      <c r="G74" s="358"/>
      <c r="H74" s="358"/>
      <c r="I74" s="358"/>
      <c r="J74" s="358"/>
      <c r="K74" s="358"/>
    </row>
    <row r="75" spans="1:11" s="442" customFormat="1" ht="16.5" customHeight="1">
      <c r="A75" s="423"/>
      <c r="B75" s="559"/>
      <c r="C75" s="358"/>
      <c r="D75" s="358"/>
      <c r="E75" s="358"/>
      <c r="F75" s="358"/>
      <c r="G75" s="358"/>
      <c r="H75" s="358"/>
      <c r="I75" s="358"/>
      <c r="J75" s="358"/>
      <c r="K75" s="358"/>
    </row>
    <row r="76" spans="1:11" s="442" customFormat="1" ht="16.5" customHeight="1">
      <c r="A76" s="423"/>
      <c r="B76" s="559"/>
      <c r="C76" s="358"/>
      <c r="D76" s="358"/>
      <c r="E76" s="358"/>
      <c r="F76" s="358"/>
      <c r="G76" s="358"/>
      <c r="H76" s="358"/>
      <c r="I76" s="358"/>
      <c r="J76" s="358"/>
      <c r="K76" s="358"/>
    </row>
    <row r="77" spans="1:11" s="442" customFormat="1" ht="16.5" customHeight="1">
      <c r="A77" s="423"/>
      <c r="B77" s="559"/>
      <c r="C77" s="358"/>
      <c r="D77" s="358"/>
      <c r="E77" s="358"/>
      <c r="F77" s="358"/>
      <c r="G77" s="358"/>
      <c r="H77" s="358"/>
      <c r="I77" s="358"/>
      <c r="J77" s="358"/>
      <c r="K77" s="358"/>
    </row>
    <row r="78" spans="1:11" s="442" customFormat="1" ht="16.5" customHeight="1">
      <c r="A78" s="423"/>
      <c r="B78" s="559"/>
      <c r="C78" s="358"/>
      <c r="D78" s="358"/>
      <c r="E78" s="358"/>
      <c r="F78" s="358"/>
      <c r="G78" s="358"/>
      <c r="H78" s="358"/>
      <c r="I78" s="358"/>
      <c r="J78" s="358"/>
      <c r="K78" s="358"/>
    </row>
    <row r="79" spans="1:11" s="442" customFormat="1" ht="16.5" customHeight="1">
      <c r="A79" s="423"/>
      <c r="B79" s="559"/>
      <c r="C79" s="358"/>
      <c r="D79" s="358"/>
      <c r="E79" s="358"/>
      <c r="F79" s="358"/>
      <c r="G79" s="358"/>
      <c r="H79" s="358"/>
      <c r="I79" s="358"/>
      <c r="J79" s="358"/>
      <c r="K79" s="358"/>
    </row>
    <row r="80" spans="1:11" s="442" customFormat="1" ht="16.5" customHeight="1">
      <c r="A80" s="423"/>
      <c r="B80" s="559"/>
      <c r="C80" s="358"/>
      <c r="D80" s="358"/>
      <c r="E80" s="358"/>
      <c r="F80" s="358"/>
      <c r="G80" s="358"/>
      <c r="H80" s="358"/>
      <c r="I80" s="358"/>
      <c r="J80" s="358"/>
      <c r="K80" s="358"/>
    </row>
    <row r="81" spans="1:11" s="442" customFormat="1" ht="16.5" customHeight="1">
      <c r="A81" s="423"/>
      <c r="B81" s="559"/>
      <c r="C81" s="358"/>
      <c r="D81" s="358"/>
      <c r="E81" s="358"/>
      <c r="F81" s="358"/>
      <c r="G81" s="358"/>
      <c r="H81" s="358"/>
      <c r="I81" s="358"/>
      <c r="J81" s="358"/>
      <c r="K81" s="358"/>
    </row>
    <row r="82" spans="1:11" s="442" customFormat="1" ht="16.5" customHeight="1">
      <c r="A82" s="423"/>
      <c r="B82" s="358"/>
      <c r="C82" s="358"/>
      <c r="D82" s="358"/>
      <c r="E82" s="358"/>
      <c r="F82" s="358"/>
      <c r="G82" s="358"/>
      <c r="H82" s="358"/>
      <c r="I82" s="358"/>
      <c r="J82" s="358"/>
      <c r="K82" s="358"/>
    </row>
    <row r="83" spans="1:5" ht="16.5" customHeight="1">
      <c r="A83" s="563"/>
      <c r="B83" s="564"/>
      <c r="C83" s="564"/>
      <c r="D83" s="564"/>
      <c r="E83" s="564"/>
    </row>
    <row r="84" spans="1:5" ht="16.5" customHeight="1">
      <c r="A84" s="563"/>
      <c r="B84" s="565"/>
      <c r="C84" s="565"/>
      <c r="D84" s="565"/>
      <c r="E84" s="565"/>
    </row>
  </sheetData>
  <sheetProtection/>
  <mergeCells count="6">
    <mergeCell ref="A1:K1"/>
    <mergeCell ref="A2:K2"/>
    <mergeCell ref="I3:K3"/>
    <mergeCell ref="F4:K4"/>
    <mergeCell ref="F5:H5"/>
    <mergeCell ref="I5:K5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9"/>
  <sheetViews>
    <sheetView zoomScalePageLayoutView="0" workbookViewId="0" topLeftCell="A1">
      <selection activeCell="M26" sqref="M26"/>
    </sheetView>
  </sheetViews>
  <sheetFormatPr defaultColWidth="9.140625" defaultRowHeight="16.5" customHeight="1"/>
  <cols>
    <col min="1" max="1" width="47.8515625" style="11" customWidth="1"/>
    <col min="2" max="3" width="10.57421875" style="11" bestFit="1" customWidth="1"/>
    <col min="4" max="5" width="10.57421875" style="442" bestFit="1" customWidth="1"/>
    <col min="6" max="6" width="9.28125" style="11" bestFit="1" customWidth="1"/>
    <col min="7" max="7" width="2.421875" style="442" bestFit="1" customWidth="1"/>
    <col min="8" max="8" width="7.7109375" style="11" bestFit="1" customWidth="1"/>
    <col min="9" max="9" width="11.140625" style="442" bestFit="1" customWidth="1"/>
    <col min="10" max="10" width="2.140625" style="442" customWidth="1"/>
    <col min="11" max="11" width="7.7109375" style="442" bestFit="1" customWidth="1"/>
    <col min="12" max="16384" width="9.140625" style="11" customWidth="1"/>
  </cols>
  <sheetData>
    <row r="1" spans="1:11" ht="16.5" customHeight="1">
      <c r="A1" s="1826" t="s">
        <v>701</v>
      </c>
      <c r="B1" s="1826"/>
      <c r="C1" s="1826"/>
      <c r="D1" s="1826"/>
      <c r="E1" s="1826"/>
      <c r="F1" s="1826"/>
      <c r="G1" s="1826"/>
      <c r="H1" s="1826"/>
      <c r="I1" s="1826"/>
      <c r="J1" s="1826"/>
      <c r="K1" s="1826"/>
    </row>
    <row r="2" spans="1:11" ht="15.75">
      <c r="A2" s="1828" t="s">
        <v>7</v>
      </c>
      <c r="B2" s="1828"/>
      <c r="C2" s="1828"/>
      <c r="D2" s="1828"/>
      <c r="E2" s="1828"/>
      <c r="F2" s="1828"/>
      <c r="G2" s="1828"/>
      <c r="H2" s="1828"/>
      <c r="I2" s="1828"/>
      <c r="J2" s="1828"/>
      <c r="K2" s="1828"/>
    </row>
    <row r="3" spans="1:11" s="442" customFormat="1" ht="16.5" customHeight="1" thickBot="1">
      <c r="A3" s="423"/>
      <c r="B3" s="559"/>
      <c r="C3" s="358"/>
      <c r="D3" s="358"/>
      <c r="E3" s="358"/>
      <c r="F3" s="358"/>
      <c r="G3" s="358"/>
      <c r="H3" s="358"/>
      <c r="I3" s="1820" t="s">
        <v>486</v>
      </c>
      <c r="J3" s="1820"/>
      <c r="K3" s="1820"/>
    </row>
    <row r="4" spans="1:11" s="442" customFormat="1" ht="13.5" thickTop="1">
      <c r="A4" s="359"/>
      <c r="B4" s="360">
        <f>ODCS!B4</f>
        <v>2013</v>
      </c>
      <c r="C4" s="361">
        <f>ODCS!C4</f>
        <v>2014</v>
      </c>
      <c r="D4" s="362">
        <f>ODCS!D4</f>
        <v>2014</v>
      </c>
      <c r="E4" s="363">
        <f>ODCS!E4</f>
        <v>2015</v>
      </c>
      <c r="F4" s="1821" t="str">
        <f>ODCS!F4</f>
        <v>Changes during seven months </v>
      </c>
      <c r="G4" s="1821"/>
      <c r="H4" s="1821"/>
      <c r="I4" s="1821"/>
      <c r="J4" s="1821"/>
      <c r="K4" s="1822"/>
    </row>
    <row r="5" spans="1:11" s="442" customFormat="1" ht="12.75">
      <c r="A5" s="443" t="s">
        <v>621</v>
      </c>
      <c r="B5" s="365" t="str">
        <f>ODCS!B5</f>
        <v>Jul </v>
      </c>
      <c r="C5" s="365" t="str">
        <f>ODCS!C5</f>
        <v>Feb</v>
      </c>
      <c r="D5" s="366" t="str">
        <f>ODCS!D5</f>
        <v>Jul (p)</v>
      </c>
      <c r="E5" s="367" t="str">
        <f>ODCS!E5</f>
        <v>Feb (e)</v>
      </c>
      <c r="F5" s="1823" t="str">
        <f>ODCS!F5</f>
        <v>2013/14</v>
      </c>
      <c r="G5" s="1823"/>
      <c r="H5" s="1824"/>
      <c r="I5" s="1823" t="str">
        <f>ODCS!I5</f>
        <v>2014/15</v>
      </c>
      <c r="J5" s="1823"/>
      <c r="K5" s="1825"/>
    </row>
    <row r="6" spans="1:11" s="442" customFormat="1" ht="12.75">
      <c r="A6" s="443"/>
      <c r="B6" s="513"/>
      <c r="C6" s="513"/>
      <c r="D6" s="513"/>
      <c r="E6" s="566"/>
      <c r="F6" s="447" t="s">
        <v>487</v>
      </c>
      <c r="G6" s="448" t="s">
        <v>24</v>
      </c>
      <c r="H6" s="449" t="s">
        <v>585</v>
      </c>
      <c r="I6" s="450" t="s">
        <v>487</v>
      </c>
      <c r="J6" s="448" t="s">
        <v>24</v>
      </c>
      <c r="K6" s="451" t="s">
        <v>585</v>
      </c>
    </row>
    <row r="7" spans="1:11" s="442" customFormat="1" ht="16.5" customHeight="1">
      <c r="A7" s="378" t="s">
        <v>666</v>
      </c>
      <c r="B7" s="603">
        <v>155224.89364453434</v>
      </c>
      <c r="C7" s="603">
        <v>172759.45633270405</v>
      </c>
      <c r="D7" s="603">
        <v>200328.9315043301</v>
      </c>
      <c r="E7" s="604">
        <v>197010.70034850456</v>
      </c>
      <c r="F7" s="605">
        <v>17534.56268816971</v>
      </c>
      <c r="G7" s="606"/>
      <c r="H7" s="607">
        <v>11.29623108541078</v>
      </c>
      <c r="I7" s="603">
        <v>-3318.231155825546</v>
      </c>
      <c r="J7" s="608"/>
      <c r="K7" s="609">
        <v>-1.656391381368608</v>
      </c>
    </row>
    <row r="8" spans="1:11" s="442" customFormat="1" ht="16.5" customHeight="1">
      <c r="A8" s="388" t="s">
        <v>667</v>
      </c>
      <c r="B8" s="610">
        <v>3083.7143625912</v>
      </c>
      <c r="C8" s="610">
        <v>3133.2222557290015</v>
      </c>
      <c r="D8" s="610">
        <v>4228.3166725621</v>
      </c>
      <c r="E8" s="611">
        <v>4587.7850332355</v>
      </c>
      <c r="F8" s="612">
        <v>49.5078931378016</v>
      </c>
      <c r="G8" s="613"/>
      <c r="H8" s="611">
        <v>1.6054630006717239</v>
      </c>
      <c r="I8" s="614">
        <v>359.46836067339973</v>
      </c>
      <c r="J8" s="615"/>
      <c r="K8" s="616">
        <v>8.50145314342277</v>
      </c>
    </row>
    <row r="9" spans="1:11" s="442" customFormat="1" ht="16.5" customHeight="1">
      <c r="A9" s="388" t="s">
        <v>668</v>
      </c>
      <c r="B9" s="610">
        <v>3068.3832781672</v>
      </c>
      <c r="C9" s="610">
        <v>3079.4860097690016</v>
      </c>
      <c r="D9" s="610">
        <v>4196.3146141591005</v>
      </c>
      <c r="E9" s="611">
        <v>4518.2164096415</v>
      </c>
      <c r="F9" s="612">
        <v>11.102731601801679</v>
      </c>
      <c r="G9" s="613"/>
      <c r="H9" s="611">
        <v>0.36184304877432194</v>
      </c>
      <c r="I9" s="614">
        <v>321.9017954823994</v>
      </c>
      <c r="J9" s="615"/>
      <c r="K9" s="616">
        <v>7.671059610169513</v>
      </c>
    </row>
    <row r="10" spans="1:11" s="442" customFormat="1" ht="16.5" customHeight="1">
      <c r="A10" s="388" t="s">
        <v>669</v>
      </c>
      <c r="B10" s="610">
        <v>15.331084424</v>
      </c>
      <c r="C10" s="610">
        <v>53.73624596</v>
      </c>
      <c r="D10" s="610">
        <v>32.002058403</v>
      </c>
      <c r="E10" s="611">
        <v>69.568623594</v>
      </c>
      <c r="F10" s="612">
        <v>38.405161535999994</v>
      </c>
      <c r="G10" s="613"/>
      <c r="H10" s="611">
        <v>250.50518589460475</v>
      </c>
      <c r="I10" s="614">
        <v>37.566565191</v>
      </c>
      <c r="J10" s="615"/>
      <c r="K10" s="616">
        <v>117.38796523000647</v>
      </c>
    </row>
    <row r="11" spans="1:11" s="442" customFormat="1" ht="16.5" customHeight="1">
      <c r="A11" s="388" t="s">
        <v>670</v>
      </c>
      <c r="B11" s="610">
        <v>82945.64026442301</v>
      </c>
      <c r="C11" s="610">
        <v>93925.70672753853</v>
      </c>
      <c r="D11" s="610">
        <v>108357.4886662195</v>
      </c>
      <c r="E11" s="611">
        <v>105461.07956162847</v>
      </c>
      <c r="F11" s="612">
        <v>10980.066463115523</v>
      </c>
      <c r="G11" s="613"/>
      <c r="H11" s="611">
        <v>13.23766557001922</v>
      </c>
      <c r="I11" s="614">
        <v>-2896.409104591032</v>
      </c>
      <c r="J11" s="615"/>
      <c r="K11" s="616">
        <v>-2.67301239650637</v>
      </c>
    </row>
    <row r="12" spans="1:11" s="442" customFormat="1" ht="16.5" customHeight="1">
      <c r="A12" s="388" t="s">
        <v>668</v>
      </c>
      <c r="B12" s="610">
        <v>82861.94909040301</v>
      </c>
      <c r="C12" s="610">
        <v>93848.45258356654</v>
      </c>
      <c r="D12" s="610">
        <v>108284.4620100195</v>
      </c>
      <c r="E12" s="611">
        <v>105367.98095071118</v>
      </c>
      <c r="F12" s="612">
        <v>10986.503493163531</v>
      </c>
      <c r="G12" s="613"/>
      <c r="H12" s="611">
        <v>13.258804087720858</v>
      </c>
      <c r="I12" s="614">
        <v>-2916.481059308324</v>
      </c>
      <c r="J12" s="615"/>
      <c r="K12" s="616">
        <v>-2.6933513868669943</v>
      </c>
    </row>
    <row r="13" spans="1:11" s="442" customFormat="1" ht="16.5" customHeight="1">
      <c r="A13" s="388" t="s">
        <v>669</v>
      </c>
      <c r="B13" s="610">
        <v>83.69117402</v>
      </c>
      <c r="C13" s="610">
        <v>77.25414397200001</v>
      </c>
      <c r="D13" s="610">
        <v>73.0266562</v>
      </c>
      <c r="E13" s="611">
        <v>93.09861091730002</v>
      </c>
      <c r="F13" s="612">
        <v>-6.437030047999997</v>
      </c>
      <c r="G13" s="613"/>
      <c r="H13" s="611">
        <v>-7.691408470935913</v>
      </c>
      <c r="I13" s="614">
        <v>20.071954717300017</v>
      </c>
      <c r="J13" s="615"/>
      <c r="K13" s="616">
        <v>27.48579184884001</v>
      </c>
    </row>
    <row r="14" spans="1:11" s="442" customFormat="1" ht="16.5" customHeight="1">
      <c r="A14" s="388" t="s">
        <v>671</v>
      </c>
      <c r="B14" s="610">
        <v>45028.3003632011</v>
      </c>
      <c r="C14" s="610">
        <v>51257.285902589996</v>
      </c>
      <c r="D14" s="610">
        <v>55395.1440574</v>
      </c>
      <c r="E14" s="611">
        <v>56058.67857665999</v>
      </c>
      <c r="F14" s="612">
        <v>6228.985539388894</v>
      </c>
      <c r="G14" s="613"/>
      <c r="H14" s="611">
        <v>13.833490247567651</v>
      </c>
      <c r="I14" s="614">
        <v>663.5345192599925</v>
      </c>
      <c r="J14" s="615"/>
      <c r="K14" s="616">
        <v>1.197820730590471</v>
      </c>
    </row>
    <row r="15" spans="1:11" s="442" customFormat="1" ht="16.5" customHeight="1">
      <c r="A15" s="388" t="s">
        <v>668</v>
      </c>
      <c r="B15" s="610">
        <v>44760.1351632011</v>
      </c>
      <c r="C15" s="610">
        <v>50829.73663458999</v>
      </c>
      <c r="D15" s="610">
        <v>54980.061257400004</v>
      </c>
      <c r="E15" s="611">
        <v>56033.420826659996</v>
      </c>
      <c r="F15" s="612">
        <v>6069.601471388894</v>
      </c>
      <c r="G15" s="613"/>
      <c r="H15" s="611">
        <v>13.560284054680269</v>
      </c>
      <c r="I15" s="614">
        <v>1053.359569259992</v>
      </c>
      <c r="J15" s="615"/>
      <c r="K15" s="616">
        <v>1.9158937716138242</v>
      </c>
    </row>
    <row r="16" spans="1:11" s="442" customFormat="1" ht="16.5" customHeight="1">
      <c r="A16" s="388" t="s">
        <v>669</v>
      </c>
      <c r="B16" s="610">
        <v>268.16519999999997</v>
      </c>
      <c r="C16" s="610">
        <v>427.54926800000004</v>
      </c>
      <c r="D16" s="610">
        <v>415.0828</v>
      </c>
      <c r="E16" s="611">
        <v>25.25775</v>
      </c>
      <c r="F16" s="612">
        <v>159.38406800000007</v>
      </c>
      <c r="G16" s="613"/>
      <c r="H16" s="611">
        <v>59.435030346965256</v>
      </c>
      <c r="I16" s="614">
        <v>-389.82505000000003</v>
      </c>
      <c r="J16" s="615"/>
      <c r="K16" s="616">
        <v>-93.91500924634796</v>
      </c>
    </row>
    <row r="17" spans="1:11" s="442" customFormat="1" ht="16.5" customHeight="1">
      <c r="A17" s="388" t="s">
        <v>672</v>
      </c>
      <c r="B17" s="610">
        <v>23913.819106488998</v>
      </c>
      <c r="C17" s="610">
        <v>24163.8299380865</v>
      </c>
      <c r="D17" s="610">
        <v>32040.491614798506</v>
      </c>
      <c r="E17" s="611">
        <v>30610.420723470605</v>
      </c>
      <c r="F17" s="612">
        <v>250.01083159750124</v>
      </c>
      <c r="G17" s="613"/>
      <c r="H17" s="611">
        <v>1.0454659311596992</v>
      </c>
      <c r="I17" s="614">
        <v>-1430.0708913279013</v>
      </c>
      <c r="J17" s="615"/>
      <c r="K17" s="616">
        <v>-4.463323810760119</v>
      </c>
    </row>
    <row r="18" spans="1:11" s="442" customFormat="1" ht="16.5" customHeight="1">
      <c r="A18" s="388" t="s">
        <v>668</v>
      </c>
      <c r="B18" s="610">
        <v>23848.642207288998</v>
      </c>
      <c r="C18" s="610">
        <v>23928.7959815055</v>
      </c>
      <c r="D18" s="610">
        <v>32002.949652725507</v>
      </c>
      <c r="E18" s="611">
        <v>30397.469109165504</v>
      </c>
      <c r="F18" s="612">
        <v>80.15377421650192</v>
      </c>
      <c r="G18" s="613"/>
      <c r="H18" s="611">
        <v>0.3360936590008636</v>
      </c>
      <c r="I18" s="614">
        <v>-1605.4805435600028</v>
      </c>
      <c r="J18" s="615"/>
      <c r="K18" s="616">
        <v>-5.016664279329245</v>
      </c>
    </row>
    <row r="19" spans="1:11" s="442" customFormat="1" ht="16.5" customHeight="1">
      <c r="A19" s="388" t="s">
        <v>669</v>
      </c>
      <c r="B19" s="610">
        <v>65.1768992</v>
      </c>
      <c r="C19" s="610">
        <v>235.033956581</v>
      </c>
      <c r="D19" s="610">
        <v>37.54196207299999</v>
      </c>
      <c r="E19" s="611">
        <v>212.9516143051</v>
      </c>
      <c r="F19" s="612">
        <v>169.857057381</v>
      </c>
      <c r="G19" s="613"/>
      <c r="H19" s="611">
        <v>260.6092948051754</v>
      </c>
      <c r="I19" s="614">
        <v>175.40965223210003</v>
      </c>
      <c r="J19" s="615"/>
      <c r="K19" s="616">
        <v>467.23624058598114</v>
      </c>
    </row>
    <row r="20" spans="1:11" s="442" customFormat="1" ht="16.5" customHeight="1">
      <c r="A20" s="388" t="s">
        <v>673</v>
      </c>
      <c r="B20" s="610">
        <v>253.41954783000003</v>
      </c>
      <c r="C20" s="610">
        <v>279.41150876000006</v>
      </c>
      <c r="D20" s="610">
        <v>307.49049335</v>
      </c>
      <c r="E20" s="611">
        <v>292.73645351000005</v>
      </c>
      <c r="F20" s="612">
        <v>25.991960930000033</v>
      </c>
      <c r="G20" s="613"/>
      <c r="H20" s="611">
        <v>10.256494083651381</v>
      </c>
      <c r="I20" s="614">
        <v>-14.754039839999962</v>
      </c>
      <c r="J20" s="615"/>
      <c r="K20" s="616">
        <v>-4.798210077736038</v>
      </c>
    </row>
    <row r="21" spans="1:11" s="442" customFormat="1" ht="16.5" customHeight="1">
      <c r="A21" s="378" t="s">
        <v>699</v>
      </c>
      <c r="B21" s="617">
        <v>570</v>
      </c>
      <c r="C21" s="617">
        <v>290</v>
      </c>
      <c r="D21" s="617">
        <v>0</v>
      </c>
      <c r="E21" s="607">
        <v>0</v>
      </c>
      <c r="F21" s="605">
        <v>-280</v>
      </c>
      <c r="G21" s="606"/>
      <c r="H21" s="618">
        <v>-49.122807017543856</v>
      </c>
      <c r="I21" s="603">
        <v>0</v>
      </c>
      <c r="J21" s="604"/>
      <c r="K21" s="619"/>
    </row>
    <row r="22" spans="1:11" s="442" customFormat="1" ht="16.5" customHeight="1">
      <c r="A22" s="378" t="s">
        <v>675</v>
      </c>
      <c r="B22" s="617">
        <v>0</v>
      </c>
      <c r="C22" s="617">
        <v>0</v>
      </c>
      <c r="D22" s="617">
        <v>0</v>
      </c>
      <c r="E22" s="607">
        <v>0</v>
      </c>
      <c r="F22" s="605">
        <v>0</v>
      </c>
      <c r="G22" s="606"/>
      <c r="H22" s="607"/>
      <c r="I22" s="603">
        <v>0</v>
      </c>
      <c r="J22" s="604"/>
      <c r="K22" s="619"/>
    </row>
    <row r="23" spans="1:11" s="442" customFormat="1" ht="16.5" customHeight="1">
      <c r="A23" s="531" t="s">
        <v>676</v>
      </c>
      <c r="B23" s="617">
        <v>44159.912000052354</v>
      </c>
      <c r="C23" s="617">
        <v>50160.25655862335</v>
      </c>
      <c r="D23" s="617">
        <v>55044.492350447166</v>
      </c>
      <c r="E23" s="607">
        <v>53964.087715641544</v>
      </c>
      <c r="F23" s="605">
        <v>6000.344558570992</v>
      </c>
      <c r="G23" s="606"/>
      <c r="H23" s="607">
        <v>13.587763849175873</v>
      </c>
      <c r="I23" s="603">
        <v>-1080.4046348056218</v>
      </c>
      <c r="J23" s="604"/>
      <c r="K23" s="609">
        <v>-1.9627842653668233</v>
      </c>
    </row>
    <row r="24" spans="1:11" s="442" customFormat="1" ht="16.5" customHeight="1">
      <c r="A24" s="532" t="s">
        <v>677</v>
      </c>
      <c r="B24" s="610">
        <v>23576.76201</v>
      </c>
      <c r="C24" s="610">
        <v>25190.078724</v>
      </c>
      <c r="D24" s="610">
        <v>26219.487117999997</v>
      </c>
      <c r="E24" s="611">
        <v>26178.275417</v>
      </c>
      <c r="F24" s="612">
        <v>1613.3167140000005</v>
      </c>
      <c r="G24" s="613"/>
      <c r="H24" s="611">
        <v>6.842825631932485</v>
      </c>
      <c r="I24" s="614">
        <v>-41.21170099999654</v>
      </c>
      <c r="J24" s="615"/>
      <c r="K24" s="616">
        <v>-0.15717966112199122</v>
      </c>
    </row>
    <row r="25" spans="1:11" s="442" customFormat="1" ht="16.5" customHeight="1">
      <c r="A25" s="532" t="s">
        <v>678</v>
      </c>
      <c r="B25" s="610">
        <v>7340.861514274191</v>
      </c>
      <c r="C25" s="610">
        <v>9173.033280297317</v>
      </c>
      <c r="D25" s="610">
        <v>9026.477110959195</v>
      </c>
      <c r="E25" s="611">
        <v>12613.118915401916</v>
      </c>
      <c r="F25" s="612">
        <v>1832.171766023126</v>
      </c>
      <c r="G25" s="613"/>
      <c r="H25" s="611">
        <v>24.95853875543758</v>
      </c>
      <c r="I25" s="614">
        <v>3586.641804442721</v>
      </c>
      <c r="J25" s="615"/>
      <c r="K25" s="616">
        <v>39.73468010114511</v>
      </c>
    </row>
    <row r="26" spans="1:11" s="442" customFormat="1" ht="16.5" customHeight="1">
      <c r="A26" s="532" t="s">
        <v>679</v>
      </c>
      <c r="B26" s="610">
        <v>13242.288475778163</v>
      </c>
      <c r="C26" s="610">
        <v>15797.144554326029</v>
      </c>
      <c r="D26" s="610">
        <v>19798.52812148797</v>
      </c>
      <c r="E26" s="611">
        <v>15172.693383239624</v>
      </c>
      <c r="F26" s="612">
        <v>2554.8560785478658</v>
      </c>
      <c r="G26" s="613"/>
      <c r="H26" s="611">
        <v>19.293161323445144</v>
      </c>
      <c r="I26" s="614">
        <v>-4625.834738248344</v>
      </c>
      <c r="J26" s="615"/>
      <c r="K26" s="616">
        <v>-23.364538565004636</v>
      </c>
    </row>
    <row r="27" spans="1:11" s="442" customFormat="1" ht="16.5" customHeight="1">
      <c r="A27" s="533" t="s">
        <v>680</v>
      </c>
      <c r="B27" s="620">
        <v>199954.80564458668</v>
      </c>
      <c r="C27" s="620">
        <v>223209.7128913274</v>
      </c>
      <c r="D27" s="620">
        <v>255373.42385477727</v>
      </c>
      <c r="E27" s="621">
        <v>250974.7880641461</v>
      </c>
      <c r="F27" s="622">
        <v>23254.90724674071</v>
      </c>
      <c r="G27" s="623"/>
      <c r="H27" s="621">
        <v>11.630081693598086</v>
      </c>
      <c r="I27" s="624">
        <v>-4398.635790631175</v>
      </c>
      <c r="J27" s="625"/>
      <c r="K27" s="626">
        <v>-1.722432868790818</v>
      </c>
    </row>
    <row r="28" spans="1:11" s="442" customFormat="1" ht="16.5" customHeight="1">
      <c r="A28" s="378" t="s">
        <v>681</v>
      </c>
      <c r="B28" s="617">
        <v>11830.447255165996</v>
      </c>
      <c r="C28" s="617">
        <v>13186.608499859001</v>
      </c>
      <c r="D28" s="617">
        <v>14644.172939968996</v>
      </c>
      <c r="E28" s="607">
        <v>14552.817247459</v>
      </c>
      <c r="F28" s="605">
        <v>1356.1612446930048</v>
      </c>
      <c r="G28" s="606"/>
      <c r="H28" s="607">
        <v>11.463313393336085</v>
      </c>
      <c r="I28" s="603">
        <v>-91.35569250999652</v>
      </c>
      <c r="J28" s="604"/>
      <c r="K28" s="609">
        <v>-0.6238364766961699</v>
      </c>
    </row>
    <row r="29" spans="1:11" s="442" customFormat="1" ht="16.5" customHeight="1">
      <c r="A29" s="388" t="s">
        <v>682</v>
      </c>
      <c r="B29" s="610">
        <v>4781.371283755997</v>
      </c>
      <c r="C29" s="610">
        <v>5041.984559099001</v>
      </c>
      <c r="D29" s="610">
        <v>6125.732077618995</v>
      </c>
      <c r="E29" s="611">
        <v>5694.203395819001</v>
      </c>
      <c r="F29" s="612">
        <v>260.6132753430038</v>
      </c>
      <c r="G29" s="613"/>
      <c r="H29" s="611">
        <v>5.450596907803394</v>
      </c>
      <c r="I29" s="614">
        <v>-431.52868179999405</v>
      </c>
      <c r="J29" s="615"/>
      <c r="K29" s="616">
        <v>-7.044524251666659</v>
      </c>
    </row>
    <row r="30" spans="1:11" s="442" customFormat="1" ht="16.5" customHeight="1">
      <c r="A30" s="388" t="s">
        <v>700</v>
      </c>
      <c r="B30" s="610">
        <v>6773.17581791</v>
      </c>
      <c r="C30" s="610">
        <v>7869.61346888</v>
      </c>
      <c r="D30" s="610">
        <v>8221.41105572</v>
      </c>
      <c r="E30" s="611">
        <v>8534.915118019999</v>
      </c>
      <c r="F30" s="612">
        <v>1096.4376509700005</v>
      </c>
      <c r="G30" s="613"/>
      <c r="H30" s="611">
        <v>16.18794019890552</v>
      </c>
      <c r="I30" s="614">
        <v>313.5040622999986</v>
      </c>
      <c r="J30" s="615"/>
      <c r="K30" s="616">
        <v>3.8132634431638097</v>
      </c>
    </row>
    <row r="31" spans="1:11" s="442" customFormat="1" ht="16.5" customHeight="1">
      <c r="A31" s="388" t="s">
        <v>684</v>
      </c>
      <c r="B31" s="610">
        <v>50.85486688</v>
      </c>
      <c r="C31" s="610">
        <v>48.278878289999994</v>
      </c>
      <c r="D31" s="610">
        <v>88.41603593999999</v>
      </c>
      <c r="E31" s="611">
        <v>57.36641515</v>
      </c>
      <c r="F31" s="612">
        <v>-2.5759885900000086</v>
      </c>
      <c r="G31" s="613"/>
      <c r="H31" s="611">
        <v>-5.0653727913170155</v>
      </c>
      <c r="I31" s="614">
        <v>-31.049620789999985</v>
      </c>
      <c r="J31" s="615"/>
      <c r="K31" s="616">
        <v>-35.11763500805507</v>
      </c>
    </row>
    <row r="32" spans="1:11" s="442" customFormat="1" ht="16.5" customHeight="1">
      <c r="A32" s="388" t="s">
        <v>685</v>
      </c>
      <c r="B32" s="610">
        <v>219.31064356999997</v>
      </c>
      <c r="C32" s="610">
        <v>201.1038471</v>
      </c>
      <c r="D32" s="610">
        <v>206.12077069</v>
      </c>
      <c r="E32" s="611">
        <v>241.48460512000003</v>
      </c>
      <c r="F32" s="612">
        <v>-18.206796469999972</v>
      </c>
      <c r="G32" s="613"/>
      <c r="H32" s="611">
        <v>-8.3018298490327</v>
      </c>
      <c r="I32" s="614">
        <v>35.363834430000026</v>
      </c>
      <c r="J32" s="615"/>
      <c r="K32" s="616">
        <v>17.156851447633226</v>
      </c>
    </row>
    <row r="33" spans="1:11" s="442" customFormat="1" ht="16.5" customHeight="1">
      <c r="A33" s="388" t="s">
        <v>686</v>
      </c>
      <c r="B33" s="610">
        <v>5.73464305</v>
      </c>
      <c r="C33" s="610">
        <v>25.62774649</v>
      </c>
      <c r="D33" s="610">
        <v>2.493</v>
      </c>
      <c r="E33" s="611">
        <v>24.84771335</v>
      </c>
      <c r="F33" s="612">
        <v>19.89310344</v>
      </c>
      <c r="G33" s="613"/>
      <c r="H33" s="611">
        <v>346.89349043267833</v>
      </c>
      <c r="I33" s="614">
        <v>22.35471335</v>
      </c>
      <c r="J33" s="615"/>
      <c r="K33" s="616">
        <v>896.6992920176494</v>
      </c>
    </row>
    <row r="34" spans="1:11" s="442" customFormat="1" ht="16.5" customHeight="1">
      <c r="A34" s="473" t="s">
        <v>687</v>
      </c>
      <c r="B34" s="617">
        <v>175893.82214490545</v>
      </c>
      <c r="C34" s="617">
        <v>196278.63607562127</v>
      </c>
      <c r="D34" s="617">
        <v>223339.6768422248</v>
      </c>
      <c r="E34" s="607">
        <v>222252.33412110683</v>
      </c>
      <c r="F34" s="605">
        <v>20384.813930715813</v>
      </c>
      <c r="G34" s="606"/>
      <c r="H34" s="607">
        <v>11.589272256487964</v>
      </c>
      <c r="I34" s="603">
        <v>-1087.3427211179805</v>
      </c>
      <c r="J34" s="604"/>
      <c r="K34" s="609">
        <v>-0.4868560465797211</v>
      </c>
    </row>
    <row r="35" spans="1:11" s="442" customFormat="1" ht="16.5" customHeight="1">
      <c r="A35" s="388" t="s">
        <v>688</v>
      </c>
      <c r="B35" s="610">
        <v>2909.575</v>
      </c>
      <c r="C35" s="610">
        <v>3102.7</v>
      </c>
      <c r="D35" s="610">
        <v>2744.3</v>
      </c>
      <c r="E35" s="611">
        <v>2800.4</v>
      </c>
      <c r="F35" s="612">
        <v>193.125</v>
      </c>
      <c r="G35" s="613"/>
      <c r="H35" s="611">
        <v>6.637567342309445</v>
      </c>
      <c r="I35" s="614">
        <v>56.09999999999991</v>
      </c>
      <c r="J35" s="615"/>
      <c r="K35" s="616">
        <v>2.0442371460846083</v>
      </c>
    </row>
    <row r="36" spans="1:11" s="442" customFormat="1" ht="16.5" customHeight="1">
      <c r="A36" s="388" t="s">
        <v>689</v>
      </c>
      <c r="B36" s="610">
        <v>242.28245958000002</v>
      </c>
      <c r="C36" s="610">
        <v>224.89652070999998</v>
      </c>
      <c r="D36" s="610">
        <v>273.72200813</v>
      </c>
      <c r="E36" s="611">
        <v>326.04658506</v>
      </c>
      <c r="F36" s="612">
        <v>-17.385938870000047</v>
      </c>
      <c r="G36" s="613"/>
      <c r="H36" s="611">
        <v>-7.175896637395382</v>
      </c>
      <c r="I36" s="614">
        <v>52.32457692999998</v>
      </c>
      <c r="J36" s="615"/>
      <c r="K36" s="616">
        <v>19.11595537657653</v>
      </c>
    </row>
    <row r="37" spans="1:11" s="442" customFormat="1" ht="16.5" customHeight="1">
      <c r="A37" s="397" t="s">
        <v>690</v>
      </c>
      <c r="B37" s="610">
        <v>41161.03097236166</v>
      </c>
      <c r="C37" s="610">
        <v>46972.920233859986</v>
      </c>
      <c r="D37" s="610">
        <v>50514.5238601137</v>
      </c>
      <c r="E37" s="611">
        <v>44362.883358288294</v>
      </c>
      <c r="F37" s="612">
        <v>5811.889261498327</v>
      </c>
      <c r="G37" s="613"/>
      <c r="H37" s="611">
        <v>14.119882627334645</v>
      </c>
      <c r="I37" s="614">
        <v>-6151.640501825408</v>
      </c>
      <c r="J37" s="615"/>
      <c r="K37" s="616">
        <v>-12.177963943321947</v>
      </c>
    </row>
    <row r="38" spans="1:11" s="442" customFormat="1" ht="16.5" customHeight="1">
      <c r="A38" s="541" t="s">
        <v>691</v>
      </c>
      <c r="B38" s="610">
        <v>0</v>
      </c>
      <c r="C38" s="610">
        <v>0</v>
      </c>
      <c r="D38" s="610">
        <v>0</v>
      </c>
      <c r="E38" s="627">
        <v>0</v>
      </c>
      <c r="F38" s="612">
        <v>0</v>
      </c>
      <c r="G38" s="613"/>
      <c r="H38" s="628"/>
      <c r="I38" s="614">
        <v>0</v>
      </c>
      <c r="J38" s="615"/>
      <c r="K38" s="629"/>
    </row>
    <row r="39" spans="1:11" s="442" customFormat="1" ht="16.5" customHeight="1">
      <c r="A39" s="541" t="s">
        <v>692</v>
      </c>
      <c r="B39" s="610">
        <v>41161.03097236166</v>
      </c>
      <c r="C39" s="610">
        <v>46972.920233859986</v>
      </c>
      <c r="D39" s="610">
        <v>50514.5238601137</v>
      </c>
      <c r="E39" s="611">
        <v>44362.883358288294</v>
      </c>
      <c r="F39" s="612">
        <v>5811.889261498327</v>
      </c>
      <c r="G39" s="613"/>
      <c r="H39" s="611">
        <v>14.119882627334645</v>
      </c>
      <c r="I39" s="614">
        <v>-6151.640501825408</v>
      </c>
      <c r="J39" s="615"/>
      <c r="K39" s="616">
        <v>-12.177963943321947</v>
      </c>
    </row>
    <row r="40" spans="1:11" s="442" customFormat="1" ht="16.5" customHeight="1">
      <c r="A40" s="388" t="s">
        <v>693</v>
      </c>
      <c r="B40" s="610">
        <v>131576.3975729638</v>
      </c>
      <c r="C40" s="610">
        <v>145978.1193210513</v>
      </c>
      <c r="D40" s="610">
        <v>169807.1309739811</v>
      </c>
      <c r="E40" s="611">
        <v>174763.00417775853</v>
      </c>
      <c r="F40" s="612">
        <v>14401.721748087497</v>
      </c>
      <c r="G40" s="613"/>
      <c r="H40" s="611">
        <v>10.945520635721333</v>
      </c>
      <c r="I40" s="614">
        <v>4955.873203777417</v>
      </c>
      <c r="J40" s="615"/>
      <c r="K40" s="616">
        <v>2.9185306738012</v>
      </c>
    </row>
    <row r="41" spans="1:11" s="442" customFormat="1" ht="16.5" customHeight="1">
      <c r="A41" s="397" t="s">
        <v>694</v>
      </c>
      <c r="B41" s="610">
        <v>129039.26044964363</v>
      </c>
      <c r="C41" s="610">
        <v>142300.59491864638</v>
      </c>
      <c r="D41" s="610">
        <v>166791.37957551968</v>
      </c>
      <c r="E41" s="611">
        <v>170954.18277844103</v>
      </c>
      <c r="F41" s="612">
        <v>13261.334469002759</v>
      </c>
      <c r="G41" s="613"/>
      <c r="H41" s="611">
        <v>10.276976497534926</v>
      </c>
      <c r="I41" s="614">
        <v>4162.80320292135</v>
      </c>
      <c r="J41" s="615"/>
      <c r="K41" s="616">
        <v>2.495814360139949</v>
      </c>
    </row>
    <row r="42" spans="1:11" s="442" customFormat="1" ht="16.5" customHeight="1">
      <c r="A42" s="397" t="s">
        <v>695</v>
      </c>
      <c r="B42" s="610">
        <v>2537.137123320161</v>
      </c>
      <c r="C42" s="610">
        <v>3677.524402404899</v>
      </c>
      <c r="D42" s="610">
        <v>3015.7513984614275</v>
      </c>
      <c r="E42" s="611">
        <v>3808.821399317501</v>
      </c>
      <c r="F42" s="612">
        <v>1140.3872790847377</v>
      </c>
      <c r="G42" s="613"/>
      <c r="H42" s="611">
        <v>44.94779839066791</v>
      </c>
      <c r="I42" s="614">
        <v>793.0700008560734</v>
      </c>
      <c r="J42" s="615"/>
      <c r="K42" s="616">
        <v>26.297592078069858</v>
      </c>
    </row>
    <row r="43" spans="1:11" s="442" customFormat="1" ht="16.5" customHeight="1">
      <c r="A43" s="410" t="s">
        <v>696</v>
      </c>
      <c r="B43" s="630">
        <v>4.5361400000000005</v>
      </c>
      <c r="C43" s="630">
        <v>0</v>
      </c>
      <c r="D43" s="630">
        <v>0</v>
      </c>
      <c r="E43" s="631">
        <v>0</v>
      </c>
      <c r="F43" s="632">
        <v>-4.5361400000000005</v>
      </c>
      <c r="G43" s="633"/>
      <c r="H43" s="634"/>
      <c r="I43" s="635">
        <v>0</v>
      </c>
      <c r="J43" s="636"/>
      <c r="K43" s="637"/>
    </row>
    <row r="44" spans="1:11" s="442" customFormat="1" ht="16.5" customHeight="1" thickBot="1">
      <c r="A44" s="550" t="s">
        <v>640</v>
      </c>
      <c r="B44" s="638">
        <v>12230.539197946888</v>
      </c>
      <c r="C44" s="638">
        <v>13744.470821026462</v>
      </c>
      <c r="D44" s="638">
        <v>17389.575101283524</v>
      </c>
      <c r="E44" s="639">
        <v>14169.636683695495</v>
      </c>
      <c r="F44" s="640">
        <v>1513.931623079574</v>
      </c>
      <c r="G44" s="641"/>
      <c r="H44" s="639">
        <v>12.378290102972027</v>
      </c>
      <c r="I44" s="642">
        <v>-3219.9384175880296</v>
      </c>
      <c r="J44" s="643"/>
      <c r="K44" s="644">
        <v>-18.5164870264735</v>
      </c>
    </row>
    <row r="45" spans="1:11" s="442" customFormat="1" ht="16.5" customHeight="1" thickTop="1">
      <c r="A45" s="558" t="s">
        <v>697</v>
      </c>
      <c r="B45" s="559"/>
      <c r="C45" s="358"/>
      <c r="D45" s="498"/>
      <c r="E45" s="498"/>
      <c r="F45" s="389"/>
      <c r="G45" s="390"/>
      <c r="H45" s="389"/>
      <c r="I45" s="390"/>
      <c r="J45" s="390"/>
      <c r="K45" s="390"/>
    </row>
    <row r="46" spans="1:11" s="442" customFormat="1" ht="16.5" customHeight="1">
      <c r="A46" s="560"/>
      <c r="B46" s="499"/>
      <c r="C46" s="500"/>
      <c r="D46" s="498"/>
      <c r="E46" s="498"/>
      <c r="F46" s="389"/>
      <c r="G46" s="390"/>
      <c r="H46" s="389"/>
      <c r="I46" s="390"/>
      <c r="J46" s="390"/>
      <c r="K46" s="390"/>
    </row>
    <row r="47" spans="1:11" s="442" customFormat="1" ht="16.5" customHeight="1">
      <c r="A47" s="560"/>
      <c r="B47" s="499"/>
      <c r="C47" s="561"/>
      <c r="D47" s="498"/>
      <c r="E47" s="498"/>
      <c r="F47" s="389"/>
      <c r="G47" s="390"/>
      <c r="H47" s="389"/>
      <c r="I47" s="390"/>
      <c r="J47" s="390"/>
      <c r="K47" s="390"/>
    </row>
    <row r="48" spans="4:11" s="442" customFormat="1" ht="16.5" customHeight="1">
      <c r="D48" s="562"/>
      <c r="E48" s="562"/>
      <c r="F48" s="436"/>
      <c r="G48" s="438"/>
      <c r="H48" s="436"/>
      <c r="I48" s="438"/>
      <c r="J48" s="438"/>
      <c r="K48" s="438"/>
    </row>
    <row r="49" spans="4:11" s="442" customFormat="1" ht="16.5" customHeight="1">
      <c r="D49" s="562"/>
      <c r="E49" s="562"/>
      <c r="F49" s="436"/>
      <c r="G49" s="438"/>
      <c r="H49" s="436"/>
      <c r="I49" s="438"/>
      <c r="J49" s="438"/>
      <c r="K49" s="438"/>
    </row>
    <row r="50" spans="1:11" s="442" customFormat="1" ht="16.5" customHeight="1">
      <c r="A50" s="423"/>
      <c r="B50" s="559"/>
      <c r="C50" s="358"/>
      <c r="D50" s="358"/>
      <c r="E50" s="358"/>
      <c r="F50" s="358"/>
      <c r="G50" s="358"/>
      <c r="H50" s="358"/>
      <c r="I50" s="358"/>
      <c r="J50" s="358"/>
      <c r="K50" s="358"/>
    </row>
    <row r="51" spans="1:11" s="442" customFormat="1" ht="16.5" customHeight="1">
      <c r="A51" s="423"/>
      <c r="B51" s="559"/>
      <c r="C51" s="358"/>
      <c r="D51" s="358"/>
      <c r="E51" s="358"/>
      <c r="F51" s="358"/>
      <c r="G51" s="358"/>
      <c r="H51" s="358"/>
      <c r="I51" s="358"/>
      <c r="J51" s="358"/>
      <c r="K51" s="358"/>
    </row>
    <row r="52" spans="1:11" s="442" customFormat="1" ht="16.5" customHeight="1">
      <c r="A52" s="423"/>
      <c r="B52" s="559"/>
      <c r="C52" s="358"/>
      <c r="D52" s="358"/>
      <c r="E52" s="358"/>
      <c r="F52" s="358"/>
      <c r="G52" s="358"/>
      <c r="H52" s="358"/>
      <c r="I52" s="358"/>
      <c r="J52" s="358"/>
      <c r="K52" s="358"/>
    </row>
    <row r="53" spans="1:11" s="442" customFormat="1" ht="16.5" customHeight="1">
      <c r="A53" s="423"/>
      <c r="B53" s="559"/>
      <c r="C53" s="358"/>
      <c r="D53" s="358"/>
      <c r="E53" s="358"/>
      <c r="F53" s="358"/>
      <c r="G53" s="358"/>
      <c r="H53" s="358"/>
      <c r="I53" s="358"/>
      <c r="J53" s="358"/>
      <c r="K53" s="358"/>
    </row>
    <row r="54" spans="1:11" s="442" customFormat="1" ht="16.5" customHeight="1">
      <c r="A54" s="423"/>
      <c r="B54" s="559"/>
      <c r="C54" s="358"/>
      <c r="D54" s="358"/>
      <c r="E54" s="358"/>
      <c r="F54" s="358"/>
      <c r="G54" s="358"/>
      <c r="H54" s="358"/>
      <c r="I54" s="358"/>
      <c r="J54" s="358"/>
      <c r="K54" s="358"/>
    </row>
    <row r="55" spans="1:11" s="442" customFormat="1" ht="16.5" customHeight="1">
      <c r="A55" s="423"/>
      <c r="B55" s="559"/>
      <c r="C55" s="358"/>
      <c r="D55" s="358"/>
      <c r="E55" s="358"/>
      <c r="F55" s="358"/>
      <c r="G55" s="358"/>
      <c r="H55" s="358"/>
      <c r="I55" s="358"/>
      <c r="J55" s="358"/>
      <c r="K55" s="358"/>
    </row>
    <row r="56" spans="1:11" s="442" customFormat="1" ht="16.5" customHeight="1">
      <c r="A56" s="423"/>
      <c r="B56" s="559"/>
      <c r="C56" s="358"/>
      <c r="D56" s="358"/>
      <c r="E56" s="358"/>
      <c r="F56" s="358"/>
      <c r="G56" s="358"/>
      <c r="H56" s="358"/>
      <c r="I56" s="358"/>
      <c r="J56" s="358"/>
      <c r="K56" s="358"/>
    </row>
    <row r="57" spans="1:11" s="442" customFormat="1" ht="16.5" customHeight="1">
      <c r="A57" s="423"/>
      <c r="B57" s="559"/>
      <c r="C57" s="358"/>
      <c r="D57" s="358"/>
      <c r="E57" s="358"/>
      <c r="F57" s="358"/>
      <c r="G57" s="358"/>
      <c r="H57" s="358"/>
      <c r="I57" s="358"/>
      <c r="J57" s="358"/>
      <c r="K57" s="358"/>
    </row>
    <row r="58" spans="1:11" s="442" customFormat="1" ht="16.5" customHeight="1">
      <c r="A58" s="423"/>
      <c r="B58" s="559"/>
      <c r="C58" s="358"/>
      <c r="D58" s="358"/>
      <c r="E58" s="358"/>
      <c r="F58" s="358"/>
      <c r="G58" s="358"/>
      <c r="H58" s="358"/>
      <c r="I58" s="358"/>
      <c r="J58" s="358"/>
      <c r="K58" s="358"/>
    </row>
    <row r="59" spans="1:11" s="442" customFormat="1" ht="16.5" customHeight="1">
      <c r="A59" s="423"/>
      <c r="B59" s="559"/>
      <c r="C59" s="358"/>
      <c r="D59" s="358"/>
      <c r="E59" s="358"/>
      <c r="F59" s="358"/>
      <c r="G59" s="358"/>
      <c r="H59" s="358"/>
      <c r="I59" s="358"/>
      <c r="J59" s="358"/>
      <c r="K59" s="358"/>
    </row>
    <row r="60" spans="1:11" s="442" customFormat="1" ht="16.5" customHeight="1">
      <c r="A60" s="423"/>
      <c r="B60" s="559"/>
      <c r="C60" s="358"/>
      <c r="D60" s="358"/>
      <c r="E60" s="358"/>
      <c r="F60" s="358"/>
      <c r="G60" s="358"/>
      <c r="H60" s="358"/>
      <c r="I60" s="358"/>
      <c r="J60" s="358"/>
      <c r="K60" s="358"/>
    </row>
    <row r="61" spans="1:11" s="442" customFormat="1" ht="16.5" customHeight="1">
      <c r="A61" s="423"/>
      <c r="B61" s="559"/>
      <c r="C61" s="358"/>
      <c r="D61" s="358"/>
      <c r="E61" s="358"/>
      <c r="F61" s="358"/>
      <c r="G61" s="358"/>
      <c r="H61" s="358"/>
      <c r="I61" s="358"/>
      <c r="J61" s="358"/>
      <c r="K61" s="358"/>
    </row>
    <row r="62" spans="1:11" s="442" customFormat="1" ht="16.5" customHeight="1">
      <c r="A62" s="423"/>
      <c r="B62" s="559"/>
      <c r="C62" s="358"/>
      <c r="D62" s="358"/>
      <c r="E62" s="358"/>
      <c r="F62" s="358"/>
      <c r="G62" s="358"/>
      <c r="H62" s="358"/>
      <c r="I62" s="358"/>
      <c r="J62" s="358"/>
      <c r="K62" s="358"/>
    </row>
    <row r="63" spans="1:11" s="442" customFormat="1" ht="16.5" customHeight="1">
      <c r="A63" s="423"/>
      <c r="B63" s="559"/>
      <c r="C63" s="358"/>
      <c r="D63" s="358"/>
      <c r="E63" s="358"/>
      <c r="F63" s="358"/>
      <c r="G63" s="358"/>
      <c r="H63" s="358"/>
      <c r="I63" s="358"/>
      <c r="J63" s="358"/>
      <c r="K63" s="358"/>
    </row>
    <row r="64" spans="1:11" s="442" customFormat="1" ht="16.5" customHeight="1">
      <c r="A64" s="423"/>
      <c r="B64" s="559"/>
      <c r="C64" s="358"/>
      <c r="D64" s="358"/>
      <c r="E64" s="358"/>
      <c r="F64" s="358"/>
      <c r="G64" s="358"/>
      <c r="H64" s="358"/>
      <c r="I64" s="358"/>
      <c r="J64" s="358"/>
      <c r="K64" s="358"/>
    </row>
    <row r="65" spans="1:11" s="442" customFormat="1" ht="16.5" customHeight="1">
      <c r="A65" s="423"/>
      <c r="B65" s="559"/>
      <c r="C65" s="358"/>
      <c r="D65" s="358"/>
      <c r="E65" s="358"/>
      <c r="F65" s="358"/>
      <c r="G65" s="358"/>
      <c r="H65" s="358"/>
      <c r="I65" s="358"/>
      <c r="J65" s="358"/>
      <c r="K65" s="358"/>
    </row>
    <row r="66" spans="1:11" s="442" customFormat="1" ht="16.5" customHeight="1">
      <c r="A66" s="423"/>
      <c r="B66" s="559"/>
      <c r="C66" s="358"/>
      <c r="D66" s="358"/>
      <c r="E66" s="358"/>
      <c r="F66" s="358"/>
      <c r="G66" s="358"/>
      <c r="H66" s="358"/>
      <c r="I66" s="358"/>
      <c r="J66" s="358"/>
      <c r="K66" s="358"/>
    </row>
    <row r="67" spans="1:11" s="442" customFormat="1" ht="16.5" customHeight="1">
      <c r="A67" s="423"/>
      <c r="B67" s="559"/>
      <c r="C67" s="358"/>
      <c r="D67" s="358"/>
      <c r="E67" s="358"/>
      <c r="F67" s="358"/>
      <c r="G67" s="358"/>
      <c r="H67" s="358"/>
      <c r="I67" s="358"/>
      <c r="J67" s="358"/>
      <c r="K67" s="358"/>
    </row>
    <row r="68" spans="1:11" s="442" customFormat="1" ht="16.5" customHeight="1">
      <c r="A68" s="423"/>
      <c r="B68" s="559"/>
      <c r="C68" s="358"/>
      <c r="D68" s="358"/>
      <c r="E68" s="358"/>
      <c r="F68" s="358"/>
      <c r="G68" s="358"/>
      <c r="H68" s="358"/>
      <c r="I68" s="358"/>
      <c r="J68" s="358"/>
      <c r="K68" s="358"/>
    </row>
    <row r="69" spans="1:11" s="442" customFormat="1" ht="16.5" customHeight="1">
      <c r="A69" s="423"/>
      <c r="B69" s="559"/>
      <c r="C69" s="358"/>
      <c r="D69" s="358"/>
      <c r="E69" s="358"/>
      <c r="F69" s="358"/>
      <c r="G69" s="358"/>
      <c r="H69" s="358"/>
      <c r="I69" s="358"/>
      <c r="J69" s="358"/>
      <c r="K69" s="358"/>
    </row>
    <row r="70" spans="1:11" s="442" customFormat="1" ht="16.5" customHeight="1">
      <c r="A70" s="423"/>
      <c r="B70" s="559"/>
      <c r="C70" s="358"/>
      <c r="D70" s="358"/>
      <c r="E70" s="358"/>
      <c r="F70" s="358"/>
      <c r="G70" s="358"/>
      <c r="H70" s="358"/>
      <c r="I70" s="358"/>
      <c r="J70" s="358"/>
      <c r="K70" s="358"/>
    </row>
    <row r="71" spans="1:11" s="442" customFormat="1" ht="16.5" customHeight="1">
      <c r="A71" s="423"/>
      <c r="B71" s="559"/>
      <c r="C71" s="358"/>
      <c r="D71" s="358"/>
      <c r="E71" s="358"/>
      <c r="F71" s="358"/>
      <c r="G71" s="358"/>
      <c r="H71" s="358"/>
      <c r="I71" s="358"/>
      <c r="J71" s="358"/>
      <c r="K71" s="358"/>
    </row>
    <row r="72" spans="1:11" s="442" customFormat="1" ht="16.5" customHeight="1">
      <c r="A72" s="423"/>
      <c r="B72" s="559"/>
      <c r="C72" s="358"/>
      <c r="D72" s="358"/>
      <c r="E72" s="358"/>
      <c r="F72" s="358"/>
      <c r="G72" s="358"/>
      <c r="H72" s="358"/>
      <c r="I72" s="358"/>
      <c r="J72" s="358"/>
      <c r="K72" s="358"/>
    </row>
    <row r="73" spans="1:11" s="442" customFormat="1" ht="16.5" customHeight="1">
      <c r="A73" s="423"/>
      <c r="B73" s="559"/>
      <c r="C73" s="358"/>
      <c r="D73" s="358"/>
      <c r="E73" s="358"/>
      <c r="F73" s="358"/>
      <c r="G73" s="358"/>
      <c r="H73" s="358"/>
      <c r="I73" s="358"/>
      <c r="J73" s="358"/>
      <c r="K73" s="358"/>
    </row>
    <row r="74" spans="1:11" s="442" customFormat="1" ht="16.5" customHeight="1">
      <c r="A74" s="423"/>
      <c r="B74" s="559"/>
      <c r="C74" s="358"/>
      <c r="D74" s="358"/>
      <c r="E74" s="358"/>
      <c r="F74" s="358"/>
      <c r="G74" s="358"/>
      <c r="H74" s="358"/>
      <c r="I74" s="358"/>
      <c r="J74" s="358"/>
      <c r="K74" s="358"/>
    </row>
    <row r="75" spans="1:11" s="442" customFormat="1" ht="16.5" customHeight="1">
      <c r="A75" s="423"/>
      <c r="B75" s="559"/>
      <c r="C75" s="358"/>
      <c r="D75" s="358"/>
      <c r="E75" s="358"/>
      <c r="F75" s="358"/>
      <c r="G75" s="358"/>
      <c r="H75" s="358"/>
      <c r="I75" s="358"/>
      <c r="J75" s="358"/>
      <c r="K75" s="358"/>
    </row>
    <row r="76" spans="1:11" s="442" customFormat="1" ht="16.5" customHeight="1">
      <c r="A76" s="423"/>
      <c r="B76" s="559"/>
      <c r="C76" s="358"/>
      <c r="D76" s="358"/>
      <c r="E76" s="358"/>
      <c r="F76" s="358"/>
      <c r="G76" s="358"/>
      <c r="H76" s="358"/>
      <c r="I76" s="358"/>
      <c r="J76" s="358"/>
      <c r="K76" s="358"/>
    </row>
    <row r="77" spans="1:11" s="442" customFormat="1" ht="16.5" customHeight="1">
      <c r="A77" s="423"/>
      <c r="B77" s="559"/>
      <c r="C77" s="358"/>
      <c r="D77" s="358"/>
      <c r="E77" s="358"/>
      <c r="F77" s="358"/>
      <c r="G77" s="358"/>
      <c r="H77" s="358"/>
      <c r="I77" s="358"/>
      <c r="J77" s="358"/>
      <c r="K77" s="358"/>
    </row>
    <row r="78" spans="1:11" s="442" customFormat="1" ht="16.5" customHeight="1">
      <c r="A78" s="423"/>
      <c r="B78" s="559"/>
      <c r="C78" s="358"/>
      <c r="D78" s="358"/>
      <c r="E78" s="358"/>
      <c r="F78" s="358"/>
      <c r="G78" s="358"/>
      <c r="H78" s="358"/>
      <c r="I78" s="358"/>
      <c r="J78" s="358"/>
      <c r="K78" s="358"/>
    </row>
    <row r="79" spans="1:11" s="442" customFormat="1" ht="16.5" customHeight="1">
      <c r="A79" s="423"/>
      <c r="B79" s="559"/>
      <c r="C79" s="358"/>
      <c r="D79" s="358"/>
      <c r="E79" s="358"/>
      <c r="F79" s="358"/>
      <c r="G79" s="358"/>
      <c r="H79" s="358"/>
      <c r="I79" s="358"/>
      <c r="J79" s="358"/>
      <c r="K79" s="358"/>
    </row>
    <row r="80" spans="1:11" s="442" customFormat="1" ht="16.5" customHeight="1">
      <c r="A80" s="423"/>
      <c r="B80" s="559"/>
      <c r="C80" s="358"/>
      <c r="D80" s="358"/>
      <c r="E80" s="358"/>
      <c r="F80" s="358"/>
      <c r="G80" s="358"/>
      <c r="H80" s="358"/>
      <c r="I80" s="358"/>
      <c r="J80" s="358"/>
      <c r="K80" s="358"/>
    </row>
    <row r="81" spans="1:11" s="442" customFormat="1" ht="16.5" customHeight="1">
      <c r="A81" s="423"/>
      <c r="B81" s="559"/>
      <c r="C81" s="358"/>
      <c r="D81" s="358"/>
      <c r="E81" s="358"/>
      <c r="F81" s="358"/>
      <c r="G81" s="358"/>
      <c r="H81" s="358"/>
      <c r="I81" s="358"/>
      <c r="J81" s="358"/>
      <c r="K81" s="358"/>
    </row>
    <row r="82" spans="1:11" s="442" customFormat="1" ht="16.5" customHeight="1">
      <c r="A82" s="423"/>
      <c r="B82" s="559"/>
      <c r="C82" s="358"/>
      <c r="D82" s="358"/>
      <c r="E82" s="358"/>
      <c r="F82" s="358"/>
      <c r="G82" s="358"/>
      <c r="H82" s="358"/>
      <c r="I82" s="358"/>
      <c r="J82" s="358"/>
      <c r="K82" s="358"/>
    </row>
    <row r="83" spans="1:11" s="442" customFormat="1" ht="16.5" customHeight="1">
      <c r="A83" s="423"/>
      <c r="B83" s="559"/>
      <c r="C83" s="358"/>
      <c r="D83" s="358"/>
      <c r="E83" s="358"/>
      <c r="F83" s="358"/>
      <c r="G83" s="358"/>
      <c r="H83" s="358"/>
      <c r="I83" s="358"/>
      <c r="J83" s="358"/>
      <c r="K83" s="358"/>
    </row>
    <row r="84" spans="1:11" s="442" customFormat="1" ht="16.5" customHeight="1">
      <c r="A84" s="423"/>
      <c r="B84" s="559"/>
      <c r="C84" s="358"/>
      <c r="D84" s="358"/>
      <c r="E84" s="358"/>
      <c r="F84" s="358"/>
      <c r="G84" s="358"/>
      <c r="H84" s="358"/>
      <c r="I84" s="358"/>
      <c r="J84" s="358"/>
      <c r="K84" s="358"/>
    </row>
    <row r="85" spans="1:11" s="442" customFormat="1" ht="16.5" customHeight="1">
      <c r="A85" s="423"/>
      <c r="B85" s="559"/>
      <c r="C85" s="358"/>
      <c r="D85" s="358"/>
      <c r="E85" s="358"/>
      <c r="F85" s="358"/>
      <c r="G85" s="358"/>
      <c r="H85" s="358"/>
      <c r="I85" s="358"/>
      <c r="J85" s="358"/>
      <c r="K85" s="358"/>
    </row>
    <row r="86" spans="1:11" s="442" customFormat="1" ht="16.5" customHeight="1">
      <c r="A86" s="423"/>
      <c r="B86" s="559"/>
      <c r="C86" s="358"/>
      <c r="D86" s="358"/>
      <c r="E86" s="358"/>
      <c r="F86" s="358"/>
      <c r="G86" s="358"/>
      <c r="H86" s="358"/>
      <c r="I86" s="358"/>
      <c r="J86" s="358"/>
      <c r="K86" s="358"/>
    </row>
    <row r="87" spans="1:11" s="442" customFormat="1" ht="16.5" customHeight="1">
      <c r="A87" s="423"/>
      <c r="B87" s="358"/>
      <c r="C87" s="358"/>
      <c r="D87" s="358"/>
      <c r="E87" s="358"/>
      <c r="F87" s="358"/>
      <c r="G87" s="358"/>
      <c r="H87" s="358"/>
      <c r="I87" s="358"/>
      <c r="J87" s="358"/>
      <c r="K87" s="358"/>
    </row>
    <row r="88" spans="1:5" ht="16.5" customHeight="1">
      <c r="A88" s="563"/>
      <c r="B88" s="564"/>
      <c r="C88" s="564"/>
      <c r="D88" s="564"/>
      <c r="E88" s="564"/>
    </row>
    <row r="89" spans="1:5" ht="16.5" customHeight="1">
      <c r="A89" s="563"/>
      <c r="B89" s="565"/>
      <c r="C89" s="565"/>
      <c r="D89" s="565"/>
      <c r="E89" s="565"/>
    </row>
  </sheetData>
  <sheetProtection/>
  <mergeCells count="6">
    <mergeCell ref="A1:K1"/>
    <mergeCell ref="A2:K2"/>
    <mergeCell ref="I3:K3"/>
    <mergeCell ref="F4:K4"/>
    <mergeCell ref="F5:H5"/>
    <mergeCell ref="I5:K5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7"/>
  <sheetViews>
    <sheetView zoomScalePageLayoutView="0" workbookViewId="0" topLeftCell="A1">
      <selection activeCell="M20" sqref="M20"/>
    </sheetView>
  </sheetViews>
  <sheetFormatPr defaultColWidth="9.140625" defaultRowHeight="16.5" customHeight="1"/>
  <cols>
    <col min="1" max="1" width="47.8515625" style="11" customWidth="1"/>
    <col min="2" max="3" width="10.57421875" style="11" bestFit="1" customWidth="1"/>
    <col min="4" max="5" width="10.57421875" style="442" bestFit="1" customWidth="1"/>
    <col min="6" max="6" width="7.57421875" style="11" customWidth="1"/>
    <col min="7" max="7" width="7.7109375" style="11" bestFit="1" customWidth="1"/>
    <col min="8" max="8" width="11.140625" style="442" bestFit="1" customWidth="1"/>
    <col min="9" max="9" width="7.7109375" style="442" bestFit="1" customWidth="1"/>
    <col min="10" max="16384" width="9.140625" style="11" customWidth="1"/>
  </cols>
  <sheetData>
    <row r="1" spans="1:9" ht="16.5" customHeight="1">
      <c r="A1" s="1826" t="s">
        <v>702</v>
      </c>
      <c r="B1" s="1826"/>
      <c r="C1" s="1826"/>
      <c r="D1" s="1826"/>
      <c r="E1" s="1826"/>
      <c r="F1" s="1826"/>
      <c r="G1" s="1826"/>
      <c r="H1" s="1826"/>
      <c r="I1" s="1826"/>
    </row>
    <row r="2" spans="1:9" ht="15.75">
      <c r="A2" s="1828" t="s">
        <v>8</v>
      </c>
      <c r="B2" s="1828"/>
      <c r="C2" s="1828"/>
      <c r="D2" s="1828"/>
      <c r="E2" s="1828"/>
      <c r="F2" s="1828"/>
      <c r="G2" s="1828"/>
      <c r="H2" s="1828"/>
      <c r="I2" s="1828"/>
    </row>
    <row r="3" spans="1:9" s="442" customFormat="1" ht="16.5" customHeight="1" thickBot="1">
      <c r="A3" s="423"/>
      <c r="B3" s="559"/>
      <c r="C3" s="358"/>
      <c r="D3" s="358"/>
      <c r="E3" s="358"/>
      <c r="F3" s="358"/>
      <c r="G3" s="358"/>
      <c r="H3" s="1820" t="s">
        <v>486</v>
      </c>
      <c r="I3" s="1820"/>
    </row>
    <row r="4" spans="1:9" s="442" customFormat="1" ht="13.5" thickTop="1">
      <c r="A4" s="359"/>
      <c r="B4" s="360">
        <f>ODCS!B4</f>
        <v>2013</v>
      </c>
      <c r="C4" s="361">
        <f>ODCS!C4</f>
        <v>2014</v>
      </c>
      <c r="D4" s="362">
        <f>ODCS!D4</f>
        <v>2014</v>
      </c>
      <c r="E4" s="363">
        <f>ODCS!E4</f>
        <v>2015</v>
      </c>
      <c r="F4" s="1821" t="str">
        <f>ODCS!F4</f>
        <v>Changes during seven months </v>
      </c>
      <c r="G4" s="1821"/>
      <c r="H4" s="1821"/>
      <c r="I4" s="1822"/>
    </row>
    <row r="5" spans="1:9" s="442" customFormat="1" ht="12.75">
      <c r="A5" s="443" t="s">
        <v>621</v>
      </c>
      <c r="B5" s="365" t="str">
        <f>ODCS!B5</f>
        <v>Jul </v>
      </c>
      <c r="C5" s="365" t="str">
        <f>ODCS!C5</f>
        <v>Feb</v>
      </c>
      <c r="D5" s="366" t="str">
        <f>ODCS!D5</f>
        <v>Jul (p)</v>
      </c>
      <c r="E5" s="367" t="str">
        <f>ODCS!E5</f>
        <v>Feb (e)</v>
      </c>
      <c r="F5" s="1823" t="str">
        <f>ODCS!F5</f>
        <v>2013/14</v>
      </c>
      <c r="G5" s="1824"/>
      <c r="H5" s="1823" t="str">
        <f>ODCS!I5</f>
        <v>2014/15</v>
      </c>
      <c r="I5" s="1825"/>
    </row>
    <row r="6" spans="1:9" s="442" customFormat="1" ht="12.75">
      <c r="A6" s="443"/>
      <c r="B6" s="513"/>
      <c r="C6" s="513"/>
      <c r="D6" s="513"/>
      <c r="E6" s="566"/>
      <c r="F6" s="447" t="s">
        <v>487</v>
      </c>
      <c r="G6" s="449" t="s">
        <v>585</v>
      </c>
      <c r="H6" s="450" t="s">
        <v>487</v>
      </c>
      <c r="I6" s="451" t="s">
        <v>585</v>
      </c>
    </row>
    <row r="7" spans="1:9" s="442" customFormat="1" ht="16.5" customHeight="1">
      <c r="A7" s="378" t="s">
        <v>666</v>
      </c>
      <c r="B7" s="645">
        <v>68165.11989304998</v>
      </c>
      <c r="C7" s="645">
        <v>71426.3797030201</v>
      </c>
      <c r="D7" s="645">
        <v>72080.7549113894</v>
      </c>
      <c r="E7" s="646">
        <v>74184.8639997185</v>
      </c>
      <c r="F7" s="647">
        <v>3261.2598099701136</v>
      </c>
      <c r="G7" s="648">
        <v>4.784352782019572</v>
      </c>
      <c r="H7" s="649">
        <v>2104.109088329089</v>
      </c>
      <c r="I7" s="650">
        <v>2.919099683286781</v>
      </c>
    </row>
    <row r="8" spans="1:9" s="442" customFormat="1" ht="16.5" customHeight="1">
      <c r="A8" s="388" t="s">
        <v>667</v>
      </c>
      <c r="B8" s="651">
        <v>5410.231749080001</v>
      </c>
      <c r="C8" s="651">
        <v>4872.734056393</v>
      </c>
      <c r="D8" s="651">
        <v>5824.85091292</v>
      </c>
      <c r="E8" s="652">
        <v>5922.517010100001</v>
      </c>
      <c r="F8" s="653">
        <v>-537.4976926870004</v>
      </c>
      <c r="G8" s="654">
        <v>-9.934836761445585</v>
      </c>
      <c r="H8" s="655">
        <v>97.66609718000109</v>
      </c>
      <c r="I8" s="656">
        <v>1.6767141106284733</v>
      </c>
    </row>
    <row r="9" spans="1:9" s="442" customFormat="1" ht="16.5" customHeight="1">
      <c r="A9" s="388" t="s">
        <v>668</v>
      </c>
      <c r="B9" s="651">
        <v>5410.231749080001</v>
      </c>
      <c r="C9" s="651">
        <v>4872.734056393</v>
      </c>
      <c r="D9" s="651">
        <v>5824.85091292</v>
      </c>
      <c r="E9" s="652">
        <v>5922.517010100001</v>
      </c>
      <c r="F9" s="653">
        <v>-537.4976926870004</v>
      </c>
      <c r="G9" s="654">
        <v>-9.934836761445585</v>
      </c>
      <c r="H9" s="655">
        <v>97.66609718000109</v>
      </c>
      <c r="I9" s="656">
        <v>1.6767141106284733</v>
      </c>
    </row>
    <row r="10" spans="1:9" s="442" customFormat="1" ht="16.5" customHeight="1">
      <c r="A10" s="388" t="s">
        <v>669</v>
      </c>
      <c r="B10" s="651">
        <v>0</v>
      </c>
      <c r="C10" s="651">
        <v>0</v>
      </c>
      <c r="D10" s="651">
        <v>0</v>
      </c>
      <c r="E10" s="652">
        <v>0</v>
      </c>
      <c r="F10" s="653">
        <v>0</v>
      </c>
      <c r="G10" s="657"/>
      <c r="H10" s="655">
        <v>0</v>
      </c>
      <c r="I10" s="658"/>
    </row>
    <row r="11" spans="1:9" s="442" customFormat="1" ht="16.5" customHeight="1">
      <c r="A11" s="388" t="s">
        <v>670</v>
      </c>
      <c r="B11" s="651">
        <v>28930.263476159995</v>
      </c>
      <c r="C11" s="651">
        <v>30901.743002907093</v>
      </c>
      <c r="D11" s="651">
        <v>31184.7156080099</v>
      </c>
      <c r="E11" s="652">
        <v>33317.011111558495</v>
      </c>
      <c r="F11" s="653">
        <v>1971.4795267470981</v>
      </c>
      <c r="G11" s="654">
        <v>6.814592367510573</v>
      </c>
      <c r="H11" s="655">
        <v>2132.295503548594</v>
      </c>
      <c r="I11" s="656">
        <v>6.837630108131903</v>
      </c>
    </row>
    <row r="12" spans="1:9" s="442" customFormat="1" ht="16.5" customHeight="1">
      <c r="A12" s="388" t="s">
        <v>668</v>
      </c>
      <c r="B12" s="651">
        <v>28930.263476159995</v>
      </c>
      <c r="C12" s="651">
        <v>30901.743002907093</v>
      </c>
      <c r="D12" s="651">
        <v>31184.7156080099</v>
      </c>
      <c r="E12" s="652">
        <v>33317.011111558495</v>
      </c>
      <c r="F12" s="653">
        <v>1971.4795267470981</v>
      </c>
      <c r="G12" s="654">
        <v>6.814592367510573</v>
      </c>
      <c r="H12" s="655">
        <v>2132.295503548594</v>
      </c>
      <c r="I12" s="656">
        <v>6.837630108131903</v>
      </c>
    </row>
    <row r="13" spans="1:9" s="442" customFormat="1" ht="16.5" customHeight="1">
      <c r="A13" s="388" t="s">
        <v>669</v>
      </c>
      <c r="B13" s="651">
        <v>0</v>
      </c>
      <c r="C13" s="651">
        <v>0</v>
      </c>
      <c r="D13" s="651">
        <v>0</v>
      </c>
      <c r="E13" s="652">
        <v>0</v>
      </c>
      <c r="F13" s="653">
        <v>0</v>
      </c>
      <c r="G13" s="657"/>
      <c r="H13" s="655">
        <v>0</v>
      </c>
      <c r="I13" s="658"/>
    </row>
    <row r="14" spans="1:9" s="442" customFormat="1" ht="16.5" customHeight="1">
      <c r="A14" s="388" t="s">
        <v>671</v>
      </c>
      <c r="B14" s="651">
        <v>32896.20512305999</v>
      </c>
      <c r="C14" s="651">
        <v>34649.64051689</v>
      </c>
      <c r="D14" s="651">
        <v>33952.66454880001</v>
      </c>
      <c r="E14" s="652">
        <v>33936.29288674</v>
      </c>
      <c r="F14" s="653">
        <v>1753.435393830012</v>
      </c>
      <c r="G14" s="654">
        <v>5.33020567956292</v>
      </c>
      <c r="H14" s="655">
        <v>-16.37166206000984</v>
      </c>
      <c r="I14" s="656">
        <v>-0.04821907876031033</v>
      </c>
    </row>
    <row r="15" spans="1:9" s="442" customFormat="1" ht="16.5" customHeight="1">
      <c r="A15" s="388" t="s">
        <v>668</v>
      </c>
      <c r="B15" s="651">
        <v>32896.20512305999</v>
      </c>
      <c r="C15" s="651">
        <v>34649.64051689</v>
      </c>
      <c r="D15" s="651">
        <v>33952.66454880001</v>
      </c>
      <c r="E15" s="652">
        <v>33936.29288674</v>
      </c>
      <c r="F15" s="653">
        <v>1753.435393830012</v>
      </c>
      <c r="G15" s="654">
        <v>5.33020567956292</v>
      </c>
      <c r="H15" s="655">
        <v>-16.37166206000984</v>
      </c>
      <c r="I15" s="656">
        <v>-0.04821907876031033</v>
      </c>
    </row>
    <row r="16" spans="1:9" s="442" customFormat="1" ht="16.5" customHeight="1">
      <c r="A16" s="388" t="s">
        <v>669</v>
      </c>
      <c r="B16" s="651">
        <v>0</v>
      </c>
      <c r="C16" s="651">
        <v>0</v>
      </c>
      <c r="D16" s="651">
        <v>0</v>
      </c>
      <c r="E16" s="652">
        <v>0</v>
      </c>
      <c r="F16" s="653">
        <v>0</v>
      </c>
      <c r="G16" s="657"/>
      <c r="H16" s="655">
        <v>0</v>
      </c>
      <c r="I16" s="658"/>
    </row>
    <row r="17" spans="1:9" s="442" customFormat="1" ht="16.5" customHeight="1">
      <c r="A17" s="388" t="s">
        <v>672</v>
      </c>
      <c r="B17" s="651">
        <v>913.18624615</v>
      </c>
      <c r="C17" s="651">
        <v>987.5101712300001</v>
      </c>
      <c r="D17" s="651">
        <v>1106.2719060595002</v>
      </c>
      <c r="E17" s="652">
        <v>995.5954899199999</v>
      </c>
      <c r="F17" s="653">
        <v>74.3239250800001</v>
      </c>
      <c r="G17" s="654">
        <v>8.138966765361427</v>
      </c>
      <c r="H17" s="655">
        <v>-110.67641613950036</v>
      </c>
      <c r="I17" s="656">
        <v>-10.004449677631756</v>
      </c>
    </row>
    <row r="18" spans="1:9" s="442" customFormat="1" ht="16.5" customHeight="1">
      <c r="A18" s="388" t="s">
        <v>668</v>
      </c>
      <c r="B18" s="651">
        <v>913.18624615</v>
      </c>
      <c r="C18" s="651">
        <v>987.5101712300001</v>
      </c>
      <c r="D18" s="651">
        <v>1106.2719060595002</v>
      </c>
      <c r="E18" s="652">
        <v>995.5954899199999</v>
      </c>
      <c r="F18" s="653">
        <v>74.3239250800001</v>
      </c>
      <c r="G18" s="654">
        <v>8.138966765361427</v>
      </c>
      <c r="H18" s="655">
        <v>-110.67641613950036</v>
      </c>
      <c r="I18" s="656">
        <v>-10.004449677631756</v>
      </c>
    </row>
    <row r="19" spans="1:9" s="442" customFormat="1" ht="16.5" customHeight="1">
      <c r="A19" s="388" t="s">
        <v>669</v>
      </c>
      <c r="B19" s="651">
        <v>0</v>
      </c>
      <c r="C19" s="651">
        <v>0</v>
      </c>
      <c r="D19" s="651">
        <v>0</v>
      </c>
      <c r="E19" s="652">
        <v>0</v>
      </c>
      <c r="F19" s="653">
        <v>0</v>
      </c>
      <c r="G19" s="657"/>
      <c r="H19" s="655">
        <v>0</v>
      </c>
      <c r="I19" s="658"/>
    </row>
    <row r="20" spans="1:9" s="442" customFormat="1" ht="16.5" customHeight="1">
      <c r="A20" s="388" t="s">
        <v>673</v>
      </c>
      <c r="B20" s="651">
        <v>15.233298599999998</v>
      </c>
      <c r="C20" s="651">
        <v>14.751955600009998</v>
      </c>
      <c r="D20" s="651">
        <v>12.2519356</v>
      </c>
      <c r="E20" s="652">
        <v>13.447501399999997</v>
      </c>
      <c r="F20" s="653">
        <v>-0.48134299998999985</v>
      </c>
      <c r="G20" s="654">
        <v>-3.1598080798468686</v>
      </c>
      <c r="H20" s="655">
        <v>1.1955657999999971</v>
      </c>
      <c r="I20" s="656">
        <v>9.75817894439469</v>
      </c>
    </row>
    <row r="21" spans="1:9" s="442" customFormat="1" ht="16.5" customHeight="1">
      <c r="A21" s="378" t="s">
        <v>699</v>
      </c>
      <c r="B21" s="659">
        <v>0</v>
      </c>
      <c r="C21" s="659">
        <v>0</v>
      </c>
      <c r="D21" s="659">
        <v>0</v>
      </c>
      <c r="E21" s="660">
        <v>37.9</v>
      </c>
      <c r="F21" s="647">
        <v>0</v>
      </c>
      <c r="G21" s="661"/>
      <c r="H21" s="649">
        <v>37.9</v>
      </c>
      <c r="I21" s="662"/>
    </row>
    <row r="22" spans="1:9" s="442" customFormat="1" ht="16.5" customHeight="1">
      <c r="A22" s="378" t="s">
        <v>675</v>
      </c>
      <c r="B22" s="659">
        <v>0</v>
      </c>
      <c r="C22" s="659">
        <v>0</v>
      </c>
      <c r="D22" s="659">
        <v>0</v>
      </c>
      <c r="E22" s="660">
        <v>0</v>
      </c>
      <c r="F22" s="647">
        <v>0</v>
      </c>
      <c r="G22" s="661"/>
      <c r="H22" s="649">
        <v>0</v>
      </c>
      <c r="I22" s="662"/>
    </row>
    <row r="23" spans="1:9" s="442" customFormat="1" ht="16.5" customHeight="1">
      <c r="A23" s="531" t="s">
        <v>676</v>
      </c>
      <c r="B23" s="659">
        <v>32691.601459112262</v>
      </c>
      <c r="C23" s="659">
        <v>34216.67118526566</v>
      </c>
      <c r="D23" s="659">
        <v>33511.8399093634</v>
      </c>
      <c r="E23" s="660">
        <v>35158.059703594285</v>
      </c>
      <c r="F23" s="647">
        <v>1525.069726153397</v>
      </c>
      <c r="G23" s="648">
        <v>4.665019938104954</v>
      </c>
      <c r="H23" s="649">
        <v>1646.2197942308849</v>
      </c>
      <c r="I23" s="650">
        <v>4.912352764525238</v>
      </c>
    </row>
    <row r="24" spans="1:9" s="442" customFormat="1" ht="16.5" customHeight="1">
      <c r="A24" s="532" t="s">
        <v>677</v>
      </c>
      <c r="B24" s="651">
        <v>16323.804330000003</v>
      </c>
      <c r="C24" s="651">
        <v>16642.303124000002</v>
      </c>
      <c r="D24" s="651">
        <v>15931.540589000002</v>
      </c>
      <c r="E24" s="652">
        <v>16501.604298000002</v>
      </c>
      <c r="F24" s="653">
        <v>318.4987939999992</v>
      </c>
      <c r="G24" s="654">
        <v>1.951130922432462</v>
      </c>
      <c r="H24" s="655">
        <v>570.063709</v>
      </c>
      <c r="I24" s="656">
        <v>3.578208308326458</v>
      </c>
    </row>
    <row r="25" spans="1:9" s="442" customFormat="1" ht="16.5" customHeight="1">
      <c r="A25" s="532" t="s">
        <v>678</v>
      </c>
      <c r="B25" s="651">
        <v>6910.579223336798</v>
      </c>
      <c r="C25" s="651">
        <v>6684.069758776601</v>
      </c>
      <c r="D25" s="651">
        <v>5690.060296928596</v>
      </c>
      <c r="E25" s="652">
        <v>6933.92869064835</v>
      </c>
      <c r="F25" s="653">
        <v>-226.50946456019756</v>
      </c>
      <c r="G25" s="654">
        <v>-3.2777203941933344</v>
      </c>
      <c r="H25" s="655">
        <v>1243.8683937197547</v>
      </c>
      <c r="I25" s="656">
        <v>21.86037280468144</v>
      </c>
    </row>
    <row r="26" spans="1:9" s="442" customFormat="1" ht="16.5" customHeight="1">
      <c r="A26" s="532" t="s">
        <v>679</v>
      </c>
      <c r="B26" s="651">
        <v>9457.217905775462</v>
      </c>
      <c r="C26" s="651">
        <v>10890.298302489053</v>
      </c>
      <c r="D26" s="651">
        <v>11890.239023434804</v>
      </c>
      <c r="E26" s="652">
        <v>11722.52671494593</v>
      </c>
      <c r="F26" s="653">
        <v>1433.0803967135907</v>
      </c>
      <c r="G26" s="654">
        <v>15.153297840778498</v>
      </c>
      <c r="H26" s="655">
        <v>-167.71230848887353</v>
      </c>
      <c r="I26" s="656">
        <v>-1.4105040963291373</v>
      </c>
    </row>
    <row r="27" spans="1:9" s="442" customFormat="1" ht="16.5" customHeight="1">
      <c r="A27" s="533" t="s">
        <v>680</v>
      </c>
      <c r="B27" s="663">
        <v>100856.72135216225</v>
      </c>
      <c r="C27" s="663">
        <v>105643.05088828575</v>
      </c>
      <c r="D27" s="663">
        <v>105592.5948207528</v>
      </c>
      <c r="E27" s="664">
        <v>109380.82370331278</v>
      </c>
      <c r="F27" s="665">
        <v>4786.329536123507</v>
      </c>
      <c r="G27" s="666">
        <v>4.7456723478161065</v>
      </c>
      <c r="H27" s="667">
        <v>3788.2288825599826</v>
      </c>
      <c r="I27" s="668">
        <v>3.5875895359808485</v>
      </c>
    </row>
    <row r="28" spans="1:9" s="442" customFormat="1" ht="16.5" customHeight="1">
      <c r="A28" s="378" t="s">
        <v>681</v>
      </c>
      <c r="B28" s="659">
        <v>4574.326406769999</v>
      </c>
      <c r="C28" s="659">
        <v>5419.001373719996</v>
      </c>
      <c r="D28" s="659">
        <v>5575.491232109997</v>
      </c>
      <c r="E28" s="660">
        <v>5328.413177870004</v>
      </c>
      <c r="F28" s="647">
        <v>844.6749669499968</v>
      </c>
      <c r="G28" s="648">
        <v>18.46555955648199</v>
      </c>
      <c r="H28" s="649">
        <v>-247.07805423999343</v>
      </c>
      <c r="I28" s="650">
        <v>-4.431502874886395</v>
      </c>
    </row>
    <row r="29" spans="1:9" s="442" customFormat="1" ht="16.5" customHeight="1">
      <c r="A29" s="388" t="s">
        <v>682</v>
      </c>
      <c r="B29" s="651">
        <v>970.5951403799991</v>
      </c>
      <c r="C29" s="651">
        <v>1069.6274296199967</v>
      </c>
      <c r="D29" s="651">
        <v>1061.9248942099985</v>
      </c>
      <c r="E29" s="652">
        <v>1048.1503653100035</v>
      </c>
      <c r="F29" s="653">
        <v>99.03228923999768</v>
      </c>
      <c r="G29" s="654">
        <v>10.203254180854996</v>
      </c>
      <c r="H29" s="655">
        <v>-13.774528899994948</v>
      </c>
      <c r="I29" s="656">
        <v>-1.2971283539070135</v>
      </c>
    </row>
    <row r="30" spans="1:9" s="442" customFormat="1" ht="16.5" customHeight="1">
      <c r="A30" s="388" t="s">
        <v>700</v>
      </c>
      <c r="B30" s="651">
        <v>3600.9698973900004</v>
      </c>
      <c r="C30" s="651">
        <v>4346.7096161</v>
      </c>
      <c r="D30" s="651">
        <v>4511.1489249</v>
      </c>
      <c r="E30" s="652">
        <v>4279.891910560001</v>
      </c>
      <c r="F30" s="653">
        <v>745.7397187099996</v>
      </c>
      <c r="G30" s="654">
        <v>20.70941274045404</v>
      </c>
      <c r="H30" s="655">
        <v>-231.25701433999893</v>
      </c>
      <c r="I30" s="656">
        <v>-5.126344046491998</v>
      </c>
    </row>
    <row r="31" spans="1:9" s="442" customFormat="1" ht="16.5" customHeight="1">
      <c r="A31" s="388" t="s">
        <v>684</v>
      </c>
      <c r="B31" s="651">
        <v>0.263369</v>
      </c>
      <c r="C31" s="651">
        <v>0.25470800000000005</v>
      </c>
      <c r="D31" s="651">
        <v>0.367732</v>
      </c>
      <c r="E31" s="652">
        <v>0.108902</v>
      </c>
      <c r="F31" s="653">
        <v>-0.008660999999999974</v>
      </c>
      <c r="G31" s="654">
        <v>-3.2885419316624103</v>
      </c>
      <c r="H31" s="655">
        <v>-0.25883</v>
      </c>
      <c r="I31" s="656">
        <v>-70.38549813451101</v>
      </c>
    </row>
    <row r="32" spans="1:9" s="442" customFormat="1" ht="16.5" customHeight="1">
      <c r="A32" s="388" t="s">
        <v>685</v>
      </c>
      <c r="B32" s="651">
        <v>0.262</v>
      </c>
      <c r="C32" s="651">
        <v>0.262</v>
      </c>
      <c r="D32" s="651">
        <v>0.262</v>
      </c>
      <c r="E32" s="652">
        <v>0.262</v>
      </c>
      <c r="F32" s="653">
        <v>0</v>
      </c>
      <c r="G32" s="654">
        <v>0</v>
      </c>
      <c r="H32" s="655">
        <v>0</v>
      </c>
      <c r="I32" s="656">
        <v>0</v>
      </c>
    </row>
    <row r="33" spans="1:9" s="442" customFormat="1" ht="16.5" customHeight="1">
      <c r="A33" s="388" t="s">
        <v>686</v>
      </c>
      <c r="B33" s="651">
        <v>2.236</v>
      </c>
      <c r="C33" s="651">
        <v>2.14762</v>
      </c>
      <c r="D33" s="651">
        <v>1.787681</v>
      </c>
      <c r="E33" s="652">
        <v>0</v>
      </c>
      <c r="F33" s="653">
        <v>-0.08838000000000035</v>
      </c>
      <c r="G33" s="654">
        <v>-3.952593917710212</v>
      </c>
      <c r="H33" s="655">
        <v>-1.787681</v>
      </c>
      <c r="I33" s="656">
        <v>-100</v>
      </c>
    </row>
    <row r="34" spans="1:9" s="442" customFormat="1" ht="16.5" customHeight="1">
      <c r="A34" s="473" t="s">
        <v>687</v>
      </c>
      <c r="B34" s="659">
        <v>89508.78315533759</v>
      </c>
      <c r="C34" s="659">
        <v>93180.90756601638</v>
      </c>
      <c r="D34" s="659">
        <v>93392.68615825316</v>
      </c>
      <c r="E34" s="660">
        <v>97335.02289780242</v>
      </c>
      <c r="F34" s="647">
        <v>3672.1244106787926</v>
      </c>
      <c r="G34" s="648">
        <v>4.102529697343804</v>
      </c>
      <c r="H34" s="649">
        <v>3942.336739549268</v>
      </c>
      <c r="I34" s="650">
        <v>4.221247831836649</v>
      </c>
    </row>
    <row r="35" spans="1:9" s="442" customFormat="1" ht="16.5" customHeight="1">
      <c r="A35" s="388" t="s">
        <v>688</v>
      </c>
      <c r="B35" s="651">
        <v>2116.2990000000004</v>
      </c>
      <c r="C35" s="651">
        <v>3051.6</v>
      </c>
      <c r="D35" s="651">
        <v>3046.3</v>
      </c>
      <c r="E35" s="652">
        <v>2882.475</v>
      </c>
      <c r="F35" s="653">
        <v>935.3009999999995</v>
      </c>
      <c r="G35" s="654">
        <v>44.19512554700443</v>
      </c>
      <c r="H35" s="655">
        <v>-163.82500000000027</v>
      </c>
      <c r="I35" s="656">
        <v>-5.377835406887052</v>
      </c>
    </row>
    <row r="36" spans="1:9" s="442" customFormat="1" ht="16.5" customHeight="1">
      <c r="A36" s="388" t="s">
        <v>689</v>
      </c>
      <c r="B36" s="651">
        <v>41.77346116</v>
      </c>
      <c r="C36" s="651">
        <v>77.82911426</v>
      </c>
      <c r="D36" s="651">
        <v>65.34407468</v>
      </c>
      <c r="E36" s="652">
        <v>179.81208634</v>
      </c>
      <c r="F36" s="653">
        <v>36.0556531</v>
      </c>
      <c r="G36" s="654">
        <v>86.31234304933521</v>
      </c>
      <c r="H36" s="655">
        <v>114.46801166</v>
      </c>
      <c r="I36" s="656">
        <v>175.17733967550612</v>
      </c>
    </row>
    <row r="37" spans="1:9" s="442" customFormat="1" ht="16.5" customHeight="1">
      <c r="A37" s="397" t="s">
        <v>690</v>
      </c>
      <c r="B37" s="651">
        <v>16815.24752857997</v>
      </c>
      <c r="C37" s="651">
        <v>16808.878794040516</v>
      </c>
      <c r="D37" s="651">
        <v>20240.886563505068</v>
      </c>
      <c r="E37" s="652">
        <v>20793.318069429304</v>
      </c>
      <c r="F37" s="653">
        <v>-6.368734539453726</v>
      </c>
      <c r="G37" s="654">
        <v>-0.03787475937317682</v>
      </c>
      <c r="H37" s="655">
        <v>552.4315059242363</v>
      </c>
      <c r="I37" s="656">
        <v>2.729285123905032</v>
      </c>
    </row>
    <row r="38" spans="1:9" s="442" customFormat="1" ht="16.5" customHeight="1">
      <c r="A38" s="541" t="s">
        <v>691</v>
      </c>
      <c r="B38" s="651">
        <v>0</v>
      </c>
      <c r="C38" s="651">
        <v>0</v>
      </c>
      <c r="D38" s="651">
        <v>0</v>
      </c>
      <c r="E38" s="652">
        <v>0</v>
      </c>
      <c r="F38" s="653">
        <v>0</v>
      </c>
      <c r="G38" s="657"/>
      <c r="H38" s="655">
        <v>0</v>
      </c>
      <c r="I38" s="658"/>
    </row>
    <row r="39" spans="1:9" s="442" customFormat="1" ht="16.5" customHeight="1">
      <c r="A39" s="541" t="s">
        <v>692</v>
      </c>
      <c r="B39" s="651">
        <v>16815.24752857997</v>
      </c>
      <c r="C39" s="651">
        <v>16808.878794040516</v>
      </c>
      <c r="D39" s="651">
        <v>20240.886563505068</v>
      </c>
      <c r="E39" s="652">
        <v>20793.318069429304</v>
      </c>
      <c r="F39" s="653">
        <v>-6.368734539453726</v>
      </c>
      <c r="G39" s="654">
        <v>-0.03787475937317682</v>
      </c>
      <c r="H39" s="655">
        <v>552.4315059242363</v>
      </c>
      <c r="I39" s="656">
        <v>2.729285123905032</v>
      </c>
    </row>
    <row r="40" spans="1:9" s="442" customFormat="1" ht="16.5" customHeight="1">
      <c r="A40" s="388" t="s">
        <v>693</v>
      </c>
      <c r="B40" s="651">
        <v>70535.46316559761</v>
      </c>
      <c r="C40" s="651">
        <v>73242.59965771587</v>
      </c>
      <c r="D40" s="651">
        <v>70040.15552006809</v>
      </c>
      <c r="E40" s="652">
        <v>73479.41774203313</v>
      </c>
      <c r="F40" s="653">
        <v>2707.136492118254</v>
      </c>
      <c r="G40" s="654">
        <v>3.8379793236242765</v>
      </c>
      <c r="H40" s="655">
        <v>3439.2622219650366</v>
      </c>
      <c r="I40" s="656">
        <v>4.9104148847579445</v>
      </c>
    </row>
    <row r="41" spans="1:9" s="442" customFormat="1" ht="16.5" customHeight="1">
      <c r="A41" s="397" t="s">
        <v>694</v>
      </c>
      <c r="B41" s="651">
        <v>66143.21212983882</v>
      </c>
      <c r="C41" s="651">
        <v>67612.4042186788</v>
      </c>
      <c r="D41" s="651">
        <v>64723.626674441046</v>
      </c>
      <c r="E41" s="652">
        <v>67600.21570554662</v>
      </c>
      <c r="F41" s="653">
        <v>1469.1920888399763</v>
      </c>
      <c r="G41" s="654">
        <v>2.2212288177900383</v>
      </c>
      <c r="H41" s="655">
        <v>2876.5890311055773</v>
      </c>
      <c r="I41" s="656">
        <v>4.444418798678852</v>
      </c>
    </row>
    <row r="42" spans="1:9" s="442" customFormat="1" ht="16.5" customHeight="1">
      <c r="A42" s="397" t="s">
        <v>695</v>
      </c>
      <c r="B42" s="651">
        <v>4392.251035758782</v>
      </c>
      <c r="C42" s="651">
        <v>5630.195439037062</v>
      </c>
      <c r="D42" s="651">
        <v>5316.52884562704</v>
      </c>
      <c r="E42" s="652">
        <v>5879.202036486496</v>
      </c>
      <c r="F42" s="653">
        <v>1237.9444032782803</v>
      </c>
      <c r="G42" s="654">
        <v>28.184737010698203</v>
      </c>
      <c r="H42" s="655">
        <v>562.6731908594556</v>
      </c>
      <c r="I42" s="656">
        <v>10.583469161881187</v>
      </c>
    </row>
    <row r="43" spans="1:9" s="442" customFormat="1" ht="16.5" customHeight="1">
      <c r="A43" s="410" t="s">
        <v>696</v>
      </c>
      <c r="B43" s="669">
        <v>0</v>
      </c>
      <c r="C43" s="669">
        <v>0</v>
      </c>
      <c r="D43" s="669">
        <v>0</v>
      </c>
      <c r="E43" s="670">
        <v>0</v>
      </c>
      <c r="F43" s="671">
        <v>0</v>
      </c>
      <c r="G43" s="672"/>
      <c r="H43" s="673">
        <v>0</v>
      </c>
      <c r="I43" s="674"/>
    </row>
    <row r="44" spans="1:9" s="442" customFormat="1" ht="16.5" customHeight="1" thickBot="1">
      <c r="A44" s="550" t="s">
        <v>640</v>
      </c>
      <c r="B44" s="675">
        <v>6773.615491343593</v>
      </c>
      <c r="C44" s="675">
        <v>7043.1405888371755</v>
      </c>
      <c r="D44" s="675">
        <v>6624.417433516522</v>
      </c>
      <c r="E44" s="676">
        <v>6717.3876328906135</v>
      </c>
      <c r="F44" s="677">
        <v>269.5250974935825</v>
      </c>
      <c r="G44" s="678">
        <v>3.979043360787525</v>
      </c>
      <c r="H44" s="679">
        <v>92.97019937409186</v>
      </c>
      <c r="I44" s="680">
        <v>1.4034471756520834</v>
      </c>
    </row>
    <row r="45" spans="1:9" s="442" customFormat="1" ht="16.5" customHeight="1" thickTop="1">
      <c r="A45" s="558" t="s">
        <v>697</v>
      </c>
      <c r="B45" s="559"/>
      <c r="C45" s="358"/>
      <c r="D45" s="498"/>
      <c r="E45" s="498"/>
      <c r="F45" s="389"/>
      <c r="G45" s="389"/>
      <c r="H45" s="390"/>
      <c r="I45" s="390"/>
    </row>
    <row r="46" spans="1:9" s="442" customFormat="1" ht="16.5" customHeight="1">
      <c r="A46" s="681"/>
      <c r="B46" s="499"/>
      <c r="C46" s="499"/>
      <c r="D46" s="498"/>
      <c r="E46" s="498"/>
      <c r="F46" s="389"/>
      <c r="G46" s="389"/>
      <c r="H46" s="390"/>
      <c r="I46" s="390"/>
    </row>
    <row r="47" spans="1:9" s="442" customFormat="1" ht="16.5" customHeight="1">
      <c r="A47" s="560"/>
      <c r="B47" s="499"/>
      <c r="C47" s="499"/>
      <c r="D47" s="498"/>
      <c r="E47" s="498"/>
      <c r="F47" s="389"/>
      <c r="G47" s="389"/>
      <c r="H47" s="390"/>
      <c r="I47" s="390"/>
    </row>
    <row r="48" spans="4:9" s="442" customFormat="1" ht="16.5" customHeight="1">
      <c r="D48" s="561"/>
      <c r="E48" s="561"/>
      <c r="F48" s="561"/>
      <c r="G48" s="561"/>
      <c r="H48" s="561"/>
      <c r="I48" s="561"/>
    </row>
    <row r="49" spans="4:9" s="442" customFormat="1" ht="16.5" customHeight="1">
      <c r="D49" s="561"/>
      <c r="E49" s="561"/>
      <c r="F49" s="561"/>
      <c r="G49" s="561"/>
      <c r="H49" s="561"/>
      <c r="I49" s="561"/>
    </row>
    <row r="50" spans="1:9" s="442" customFormat="1" ht="16.5" customHeight="1">
      <c r="A50" s="423"/>
      <c r="B50" s="559"/>
      <c r="C50" s="358"/>
      <c r="D50" s="358"/>
      <c r="E50" s="358"/>
      <c r="F50" s="358"/>
      <c r="G50" s="358"/>
      <c r="H50" s="358"/>
      <c r="I50" s="358"/>
    </row>
    <row r="51" spans="1:9" s="442" customFormat="1" ht="16.5" customHeight="1">
      <c r="A51" s="423"/>
      <c r="B51" s="559"/>
      <c r="C51" s="358"/>
      <c r="D51" s="358"/>
      <c r="E51" s="358"/>
      <c r="F51" s="358"/>
      <c r="G51" s="358"/>
      <c r="H51" s="358"/>
      <c r="I51" s="358"/>
    </row>
    <row r="52" spans="1:9" s="442" customFormat="1" ht="16.5" customHeight="1">
      <c r="A52" s="423"/>
      <c r="B52" s="559"/>
      <c r="C52" s="358"/>
      <c r="D52" s="358"/>
      <c r="E52" s="358"/>
      <c r="F52" s="358"/>
      <c r="G52" s="358"/>
      <c r="H52" s="358"/>
      <c r="I52" s="358"/>
    </row>
    <row r="53" spans="1:9" s="442" customFormat="1" ht="16.5" customHeight="1">
      <c r="A53" s="423"/>
      <c r="B53" s="559"/>
      <c r="C53" s="358"/>
      <c r="D53" s="358"/>
      <c r="E53" s="358"/>
      <c r="F53" s="358"/>
      <c r="G53" s="358"/>
      <c r="H53" s="358"/>
      <c r="I53" s="358"/>
    </row>
    <row r="54" spans="1:9" s="442" customFormat="1" ht="16.5" customHeight="1">
      <c r="A54" s="423"/>
      <c r="B54" s="559"/>
      <c r="C54" s="358"/>
      <c r="D54" s="358"/>
      <c r="E54" s="358"/>
      <c r="F54" s="358"/>
      <c r="G54" s="358"/>
      <c r="H54" s="358"/>
      <c r="I54" s="358"/>
    </row>
    <row r="55" spans="1:9" s="442" customFormat="1" ht="16.5" customHeight="1">
      <c r="A55" s="423"/>
      <c r="B55" s="559"/>
      <c r="C55" s="358"/>
      <c r="D55" s="358"/>
      <c r="E55" s="358"/>
      <c r="F55" s="358"/>
      <c r="G55" s="358"/>
      <c r="H55" s="358"/>
      <c r="I55" s="358"/>
    </row>
    <row r="56" spans="1:9" s="442" customFormat="1" ht="16.5" customHeight="1">
      <c r="A56" s="423"/>
      <c r="B56" s="559"/>
      <c r="C56" s="358"/>
      <c r="D56" s="358"/>
      <c r="E56" s="358"/>
      <c r="F56" s="358"/>
      <c r="G56" s="358"/>
      <c r="H56" s="358"/>
      <c r="I56" s="358"/>
    </row>
    <row r="57" spans="1:9" s="442" customFormat="1" ht="16.5" customHeight="1">
      <c r="A57" s="423"/>
      <c r="B57" s="559"/>
      <c r="C57" s="358"/>
      <c r="D57" s="358"/>
      <c r="E57" s="358"/>
      <c r="F57" s="358"/>
      <c r="G57" s="358"/>
      <c r="H57" s="358"/>
      <c r="I57" s="358"/>
    </row>
    <row r="58" spans="1:9" s="442" customFormat="1" ht="16.5" customHeight="1">
      <c r="A58" s="423"/>
      <c r="B58" s="559"/>
      <c r="C58" s="358"/>
      <c r="D58" s="358"/>
      <c r="E58" s="358"/>
      <c r="F58" s="358"/>
      <c r="G58" s="358"/>
      <c r="H58" s="358"/>
      <c r="I58" s="358"/>
    </row>
    <row r="59" spans="1:9" s="442" customFormat="1" ht="16.5" customHeight="1">
      <c r="A59" s="423"/>
      <c r="B59" s="559"/>
      <c r="C59" s="358"/>
      <c r="D59" s="358"/>
      <c r="E59" s="358"/>
      <c r="F59" s="358"/>
      <c r="G59" s="358"/>
      <c r="H59" s="358"/>
      <c r="I59" s="358"/>
    </row>
    <row r="60" spans="1:9" s="442" customFormat="1" ht="16.5" customHeight="1">
      <c r="A60" s="423"/>
      <c r="B60" s="559"/>
      <c r="C60" s="358"/>
      <c r="D60" s="358"/>
      <c r="E60" s="358"/>
      <c r="F60" s="358"/>
      <c r="G60" s="358"/>
      <c r="H60" s="358"/>
      <c r="I60" s="358"/>
    </row>
    <row r="61" spans="1:9" s="442" customFormat="1" ht="16.5" customHeight="1">
      <c r="A61" s="423"/>
      <c r="B61" s="559"/>
      <c r="C61" s="358"/>
      <c r="D61" s="358"/>
      <c r="E61" s="358"/>
      <c r="F61" s="358"/>
      <c r="G61" s="358"/>
      <c r="H61" s="358"/>
      <c r="I61" s="358"/>
    </row>
    <row r="62" spans="1:9" s="442" customFormat="1" ht="16.5" customHeight="1">
      <c r="A62" s="423"/>
      <c r="B62" s="559"/>
      <c r="C62" s="358"/>
      <c r="D62" s="358"/>
      <c r="E62" s="358"/>
      <c r="F62" s="358"/>
      <c r="G62" s="358"/>
      <c r="H62" s="358"/>
      <c r="I62" s="358"/>
    </row>
    <row r="63" spans="1:9" s="442" customFormat="1" ht="16.5" customHeight="1">
      <c r="A63" s="423"/>
      <c r="B63" s="559"/>
      <c r="C63" s="358"/>
      <c r="D63" s="358"/>
      <c r="E63" s="358"/>
      <c r="F63" s="358"/>
      <c r="G63" s="358"/>
      <c r="H63" s="358"/>
      <c r="I63" s="358"/>
    </row>
    <row r="64" spans="1:9" s="442" customFormat="1" ht="16.5" customHeight="1">
      <c r="A64" s="423"/>
      <c r="B64" s="559"/>
      <c r="C64" s="358"/>
      <c r="D64" s="358"/>
      <c r="E64" s="358"/>
      <c r="F64" s="358"/>
      <c r="G64" s="358"/>
      <c r="H64" s="358"/>
      <c r="I64" s="358"/>
    </row>
    <row r="65" spans="1:9" s="442" customFormat="1" ht="16.5" customHeight="1">
      <c r="A65" s="423"/>
      <c r="B65" s="559"/>
      <c r="C65" s="358"/>
      <c r="D65" s="358"/>
      <c r="E65" s="358"/>
      <c r="F65" s="358"/>
      <c r="G65" s="358"/>
      <c r="H65" s="358"/>
      <c r="I65" s="358"/>
    </row>
    <row r="66" spans="1:9" s="442" customFormat="1" ht="16.5" customHeight="1">
      <c r="A66" s="423"/>
      <c r="B66" s="559"/>
      <c r="C66" s="358"/>
      <c r="D66" s="358"/>
      <c r="E66" s="358"/>
      <c r="F66" s="358"/>
      <c r="G66" s="358"/>
      <c r="H66" s="358"/>
      <c r="I66" s="358"/>
    </row>
    <row r="67" spans="1:9" s="442" customFormat="1" ht="16.5" customHeight="1">
      <c r="A67" s="423"/>
      <c r="B67" s="559"/>
      <c r="C67" s="358"/>
      <c r="D67" s="358"/>
      <c r="E67" s="358"/>
      <c r="F67" s="358"/>
      <c r="G67" s="358"/>
      <c r="H67" s="358"/>
      <c r="I67" s="358"/>
    </row>
    <row r="68" spans="1:9" s="442" customFormat="1" ht="16.5" customHeight="1">
      <c r="A68" s="423"/>
      <c r="B68" s="559"/>
      <c r="C68" s="358"/>
      <c r="D68" s="358"/>
      <c r="E68" s="358"/>
      <c r="F68" s="358"/>
      <c r="G68" s="358"/>
      <c r="H68" s="358"/>
      <c r="I68" s="358"/>
    </row>
    <row r="69" spans="1:9" s="442" customFormat="1" ht="16.5" customHeight="1">
      <c r="A69" s="423"/>
      <c r="B69" s="559"/>
      <c r="C69" s="358"/>
      <c r="D69" s="358"/>
      <c r="E69" s="358"/>
      <c r="F69" s="358"/>
      <c r="G69" s="358"/>
      <c r="H69" s="358"/>
      <c r="I69" s="358"/>
    </row>
    <row r="70" spans="1:9" s="442" customFormat="1" ht="16.5" customHeight="1">
      <c r="A70" s="423"/>
      <c r="B70" s="559"/>
      <c r="C70" s="358"/>
      <c r="D70" s="358"/>
      <c r="E70" s="358"/>
      <c r="F70" s="358"/>
      <c r="G70" s="358"/>
      <c r="H70" s="358"/>
      <c r="I70" s="358"/>
    </row>
    <row r="71" spans="1:9" s="442" customFormat="1" ht="16.5" customHeight="1">
      <c r="A71" s="423"/>
      <c r="B71" s="559"/>
      <c r="C71" s="358"/>
      <c r="D71" s="358"/>
      <c r="E71" s="358"/>
      <c r="F71" s="358"/>
      <c r="G71" s="358"/>
      <c r="H71" s="358"/>
      <c r="I71" s="358"/>
    </row>
    <row r="72" spans="1:9" s="442" customFormat="1" ht="16.5" customHeight="1">
      <c r="A72" s="423"/>
      <c r="B72" s="559"/>
      <c r="C72" s="358"/>
      <c r="D72" s="358"/>
      <c r="E72" s="358"/>
      <c r="F72" s="358"/>
      <c r="G72" s="358"/>
      <c r="H72" s="358"/>
      <c r="I72" s="358"/>
    </row>
    <row r="73" spans="1:9" s="442" customFormat="1" ht="16.5" customHeight="1">
      <c r="A73" s="423"/>
      <c r="B73" s="559"/>
      <c r="C73" s="358"/>
      <c r="D73" s="358"/>
      <c r="E73" s="358"/>
      <c r="F73" s="358"/>
      <c r="G73" s="358"/>
      <c r="H73" s="358"/>
      <c r="I73" s="358"/>
    </row>
    <row r="74" spans="1:9" s="442" customFormat="1" ht="16.5" customHeight="1">
      <c r="A74" s="423"/>
      <c r="B74" s="559"/>
      <c r="C74" s="358"/>
      <c r="D74" s="358"/>
      <c r="E74" s="358"/>
      <c r="F74" s="358"/>
      <c r="G74" s="358"/>
      <c r="H74" s="358"/>
      <c r="I74" s="358"/>
    </row>
    <row r="75" spans="1:9" s="442" customFormat="1" ht="16.5" customHeight="1">
      <c r="A75" s="423"/>
      <c r="B75" s="559"/>
      <c r="C75" s="358"/>
      <c r="D75" s="358"/>
      <c r="E75" s="358"/>
      <c r="F75" s="358"/>
      <c r="G75" s="358"/>
      <c r="H75" s="358"/>
      <c r="I75" s="358"/>
    </row>
    <row r="76" spans="1:9" s="442" customFormat="1" ht="16.5" customHeight="1">
      <c r="A76" s="423"/>
      <c r="B76" s="559"/>
      <c r="C76" s="358"/>
      <c r="D76" s="358"/>
      <c r="E76" s="358"/>
      <c r="F76" s="358"/>
      <c r="G76" s="358"/>
      <c r="H76" s="358"/>
      <c r="I76" s="358"/>
    </row>
    <row r="77" spans="1:9" s="442" customFormat="1" ht="16.5" customHeight="1">
      <c r="A77" s="423"/>
      <c r="B77" s="559"/>
      <c r="C77" s="358"/>
      <c r="D77" s="358"/>
      <c r="E77" s="358"/>
      <c r="F77" s="358"/>
      <c r="G77" s="358"/>
      <c r="H77" s="358"/>
      <c r="I77" s="358"/>
    </row>
    <row r="78" spans="1:9" s="442" customFormat="1" ht="16.5" customHeight="1">
      <c r="A78" s="423"/>
      <c r="B78" s="559"/>
      <c r="C78" s="358"/>
      <c r="D78" s="358"/>
      <c r="E78" s="358"/>
      <c r="F78" s="358"/>
      <c r="G78" s="358"/>
      <c r="H78" s="358"/>
      <c r="I78" s="358"/>
    </row>
    <row r="79" spans="1:9" s="442" customFormat="1" ht="16.5" customHeight="1">
      <c r="A79" s="423"/>
      <c r="B79" s="559"/>
      <c r="C79" s="358"/>
      <c r="D79" s="358"/>
      <c r="E79" s="358"/>
      <c r="F79" s="358"/>
      <c r="G79" s="358"/>
      <c r="H79" s="358"/>
      <c r="I79" s="358"/>
    </row>
    <row r="80" spans="1:9" s="442" customFormat="1" ht="16.5" customHeight="1">
      <c r="A80" s="423"/>
      <c r="B80" s="559"/>
      <c r="C80" s="358"/>
      <c r="D80" s="358"/>
      <c r="E80" s="358"/>
      <c r="F80" s="358"/>
      <c r="G80" s="358"/>
      <c r="H80" s="358"/>
      <c r="I80" s="358"/>
    </row>
    <row r="81" spans="1:9" s="442" customFormat="1" ht="16.5" customHeight="1">
      <c r="A81" s="423"/>
      <c r="B81" s="559"/>
      <c r="C81" s="358"/>
      <c r="D81" s="358"/>
      <c r="E81" s="358"/>
      <c r="F81" s="358"/>
      <c r="G81" s="358"/>
      <c r="H81" s="358"/>
      <c r="I81" s="358"/>
    </row>
    <row r="82" spans="1:9" s="442" customFormat="1" ht="16.5" customHeight="1">
      <c r="A82" s="423"/>
      <c r="B82" s="559"/>
      <c r="C82" s="358"/>
      <c r="D82" s="358"/>
      <c r="E82" s="358"/>
      <c r="F82" s="358"/>
      <c r="G82" s="358"/>
      <c r="H82" s="358"/>
      <c r="I82" s="358"/>
    </row>
    <row r="83" spans="1:9" s="442" customFormat="1" ht="16.5" customHeight="1">
      <c r="A83" s="423"/>
      <c r="B83" s="559"/>
      <c r="C83" s="358"/>
      <c r="D83" s="358"/>
      <c r="E83" s="358"/>
      <c r="F83" s="358"/>
      <c r="G83" s="358"/>
      <c r="H83" s="358"/>
      <c r="I83" s="358"/>
    </row>
    <row r="84" spans="1:9" s="442" customFormat="1" ht="16.5" customHeight="1">
      <c r="A84" s="423"/>
      <c r="B84" s="559"/>
      <c r="C84" s="358"/>
      <c r="D84" s="358"/>
      <c r="E84" s="358"/>
      <c r="F84" s="358"/>
      <c r="G84" s="358"/>
      <c r="H84" s="358"/>
      <c r="I84" s="358"/>
    </row>
    <row r="85" spans="1:9" s="442" customFormat="1" ht="16.5" customHeight="1">
      <c r="A85" s="423"/>
      <c r="B85" s="358"/>
      <c r="C85" s="358"/>
      <c r="D85" s="358"/>
      <c r="E85" s="358"/>
      <c r="F85" s="358"/>
      <c r="G85" s="358"/>
      <c r="H85" s="358"/>
      <c r="I85" s="358"/>
    </row>
    <row r="86" spans="1:5" ht="16.5" customHeight="1">
      <c r="A86" s="563"/>
      <c r="B86" s="564"/>
      <c r="C86" s="564"/>
      <c r="D86" s="564"/>
      <c r="E86" s="564"/>
    </row>
    <row r="87" spans="1:5" ht="16.5" customHeight="1">
      <c r="A87" s="563"/>
      <c r="B87" s="565"/>
      <c r="C87" s="565"/>
      <c r="D87" s="565"/>
      <c r="E87" s="565"/>
    </row>
  </sheetData>
  <sheetProtection/>
  <mergeCells count="6">
    <mergeCell ref="A1:I1"/>
    <mergeCell ref="A2:I2"/>
    <mergeCell ref="H3:I3"/>
    <mergeCell ref="F4:I4"/>
    <mergeCell ref="F5:G5"/>
    <mergeCell ref="H5:I5"/>
  </mergeCells>
  <printOptions/>
  <pageMargins left="0.7" right="0.7" top="0.75" bottom="0.75" header="0.3" footer="0.3"/>
  <pageSetup fitToHeight="1" fitToWidth="1" horizontalDpi="600" verticalDpi="600" orientation="portrait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3"/>
  <sheetViews>
    <sheetView zoomScalePageLayoutView="0" workbookViewId="0" topLeftCell="A1">
      <selection activeCell="M19" sqref="M19"/>
    </sheetView>
  </sheetViews>
  <sheetFormatPr defaultColWidth="9.140625" defaultRowHeight="12.75"/>
  <cols>
    <col min="1" max="1" width="32.421875" style="683" customWidth="1"/>
    <col min="2" max="5" width="9.421875" style="683" bestFit="1" customWidth="1"/>
    <col min="6" max="6" width="8.421875" style="683" bestFit="1" customWidth="1"/>
    <col min="7" max="7" width="7.140625" style="684" bestFit="1" customWidth="1"/>
    <col min="8" max="8" width="8.8515625" style="683" customWidth="1"/>
    <col min="9" max="9" width="7.140625" style="684" bestFit="1" customWidth="1"/>
    <col min="10" max="16384" width="9.140625" style="683" customWidth="1"/>
  </cols>
  <sheetData>
    <row r="1" spans="1:9" ht="12.75">
      <c r="A1" s="1830" t="s">
        <v>703</v>
      </c>
      <c r="B1" s="1830"/>
      <c r="C1" s="1830"/>
      <c r="D1" s="1830"/>
      <c r="E1" s="1830"/>
      <c r="F1" s="1830"/>
      <c r="G1" s="1830"/>
      <c r="H1" s="1830"/>
      <c r="I1" s="1830"/>
    </row>
    <row r="2" spans="1:9" ht="15.75">
      <c r="A2" s="1831" t="s">
        <v>704</v>
      </c>
      <c r="B2" s="1831"/>
      <c r="C2" s="1831"/>
      <c r="D2" s="1831"/>
      <c r="E2" s="1831"/>
      <c r="F2" s="1831"/>
      <c r="G2" s="1831"/>
      <c r="H2" s="1831"/>
      <c r="I2" s="1831"/>
    </row>
    <row r="3" spans="8:9" ht="13.5" thickBot="1">
      <c r="H3" s="1832" t="s">
        <v>550</v>
      </c>
      <c r="I3" s="1833"/>
    </row>
    <row r="4" spans="1:9" ht="13.5" customHeight="1" thickTop="1">
      <c r="A4" s="685"/>
      <c r="B4" s="686">
        <f>CALFC!B4</f>
        <v>2013</v>
      </c>
      <c r="C4" s="687">
        <f>CALFC!C4</f>
        <v>2014</v>
      </c>
      <c r="D4" s="688">
        <f>CALFC!D4</f>
        <v>2014</v>
      </c>
      <c r="E4" s="688">
        <f>CALFC!E4</f>
        <v>2015</v>
      </c>
      <c r="F4" s="1821" t="str">
        <f>ODCS!F4</f>
        <v>Changes during seven months </v>
      </c>
      <c r="G4" s="1821"/>
      <c r="H4" s="1821"/>
      <c r="I4" s="1822"/>
    </row>
    <row r="5" spans="1:9" ht="12.75">
      <c r="A5" s="689" t="s">
        <v>621</v>
      </c>
      <c r="B5" s="690" t="str">
        <f>CALFC!B5</f>
        <v>Jul </v>
      </c>
      <c r="C5" s="690" t="str">
        <f>CALFC!C5</f>
        <v>Feb</v>
      </c>
      <c r="D5" s="691" t="str">
        <f>CALFC!D5</f>
        <v>Jul (p)</v>
      </c>
      <c r="E5" s="691" t="str">
        <f>CALFC!E5</f>
        <v>Feb (e)</v>
      </c>
      <c r="F5" s="1823" t="str">
        <f>ODCS!F5</f>
        <v>2013/14</v>
      </c>
      <c r="G5" s="1824"/>
      <c r="H5" s="1823" t="str">
        <f>ODCS!I5</f>
        <v>2014/15</v>
      </c>
      <c r="I5" s="1825"/>
    </row>
    <row r="6" spans="1:13" s="682" customFormat="1" ht="12.75">
      <c r="A6" s="692"/>
      <c r="B6" s="693"/>
      <c r="C6" s="693"/>
      <c r="D6" s="693"/>
      <c r="E6" s="693"/>
      <c r="F6" s="694" t="s">
        <v>487</v>
      </c>
      <c r="G6" s="695" t="s">
        <v>585</v>
      </c>
      <c r="H6" s="694" t="s">
        <v>487</v>
      </c>
      <c r="I6" s="696" t="s">
        <v>585</v>
      </c>
      <c r="K6" s="697"/>
      <c r="L6" s="697"/>
      <c r="M6" s="697"/>
    </row>
    <row r="7" spans="1:13" ht="12.75">
      <c r="A7" s="698" t="s">
        <v>705</v>
      </c>
      <c r="B7" s="699">
        <v>74332.3237155658</v>
      </c>
      <c r="C7" s="699">
        <v>81416.69734688621</v>
      </c>
      <c r="D7" s="699">
        <v>82106.9355534921</v>
      </c>
      <c r="E7" s="699">
        <v>82651.6431095423</v>
      </c>
      <c r="F7" s="699">
        <v>7084.373631320414</v>
      </c>
      <c r="G7" s="699">
        <v>9.53067693461181</v>
      </c>
      <c r="H7" s="699">
        <v>544.707556050198</v>
      </c>
      <c r="I7" s="700">
        <v>0.6634123565546114</v>
      </c>
      <c r="K7" s="701"/>
      <c r="L7" s="702"/>
      <c r="M7" s="702"/>
    </row>
    <row r="8" spans="1:13" ht="12.75">
      <c r="A8" s="703" t="s">
        <v>706</v>
      </c>
      <c r="B8" s="699">
        <v>2182.6950166844576</v>
      </c>
      <c r="C8" s="699">
        <v>1432.1043873199997</v>
      </c>
      <c r="D8" s="699">
        <v>1807.2020911</v>
      </c>
      <c r="E8" s="699">
        <v>1545.30880623</v>
      </c>
      <c r="F8" s="699">
        <v>-750.590629364458</v>
      </c>
      <c r="G8" s="699">
        <v>-34.38825047141103</v>
      </c>
      <c r="H8" s="699">
        <v>-261.8932848699999</v>
      </c>
      <c r="I8" s="700">
        <v>-14.491643527846506</v>
      </c>
      <c r="K8" s="701"/>
      <c r="L8" s="702"/>
      <c r="M8" s="702"/>
    </row>
    <row r="9" spans="1:13" ht="12.75">
      <c r="A9" s="698" t="s">
        <v>707</v>
      </c>
      <c r="B9" s="704">
        <v>170653.76141394948</v>
      </c>
      <c r="C9" s="704">
        <v>171418.34354520196</v>
      </c>
      <c r="D9" s="704">
        <v>196419.24998423195</v>
      </c>
      <c r="E9" s="704">
        <v>205266.271009472</v>
      </c>
      <c r="F9" s="704">
        <v>764.5821312524786</v>
      </c>
      <c r="G9" s="704">
        <v>0.4480312211799748</v>
      </c>
      <c r="H9" s="704">
        <v>8847.021025240043</v>
      </c>
      <c r="I9" s="705">
        <v>4.504151719319903</v>
      </c>
      <c r="K9" s="701"/>
      <c r="L9" s="702"/>
      <c r="M9" s="702"/>
    </row>
    <row r="10" spans="1:13" ht="12.75">
      <c r="A10" s="706" t="s">
        <v>708</v>
      </c>
      <c r="B10" s="707">
        <v>52044.824856362735</v>
      </c>
      <c r="C10" s="707">
        <v>57504.296137796</v>
      </c>
      <c r="D10" s="707">
        <v>67805.639208276</v>
      </c>
      <c r="E10" s="707">
        <v>68447.447367336</v>
      </c>
      <c r="F10" s="707">
        <v>5459.471281433267</v>
      </c>
      <c r="G10" s="707">
        <v>10.489940731860912</v>
      </c>
      <c r="H10" s="707">
        <v>641.808159060005</v>
      </c>
      <c r="I10" s="708">
        <v>0.9465409758745689</v>
      </c>
      <c r="K10" s="701"/>
      <c r="L10" s="702"/>
      <c r="M10" s="702"/>
    </row>
    <row r="11" spans="1:13" ht="12.75">
      <c r="A11" s="706" t="s">
        <v>709</v>
      </c>
      <c r="B11" s="707">
        <v>25790.141393901653</v>
      </c>
      <c r="C11" s="707">
        <v>25418.45327331</v>
      </c>
      <c r="D11" s="707">
        <v>28188.228628989997</v>
      </c>
      <c r="E11" s="707">
        <v>30759.64083534</v>
      </c>
      <c r="F11" s="707">
        <v>-371.6881205916543</v>
      </c>
      <c r="G11" s="707">
        <v>-1.4412023374154272</v>
      </c>
      <c r="H11" s="707">
        <v>2571.4122063500035</v>
      </c>
      <c r="I11" s="708">
        <v>9.12229086898157</v>
      </c>
      <c r="K11" s="701"/>
      <c r="L11" s="702"/>
      <c r="M11" s="702"/>
    </row>
    <row r="12" spans="1:13" ht="12.75">
      <c r="A12" s="706" t="s">
        <v>710</v>
      </c>
      <c r="B12" s="707">
        <v>28743.327299745353</v>
      </c>
      <c r="C12" s="707">
        <v>26531.66590598</v>
      </c>
      <c r="D12" s="707">
        <v>22883.71767397</v>
      </c>
      <c r="E12" s="707">
        <v>31011.964526949996</v>
      </c>
      <c r="F12" s="707">
        <v>-2211.661393765353</v>
      </c>
      <c r="G12" s="707">
        <v>-7.694521134249293</v>
      </c>
      <c r="H12" s="707">
        <v>8128.246852979995</v>
      </c>
      <c r="I12" s="708">
        <v>35.51978296876908</v>
      </c>
      <c r="K12" s="701"/>
      <c r="L12" s="702"/>
      <c r="M12" s="702"/>
    </row>
    <row r="13" spans="1:13" ht="12.75">
      <c r="A13" s="706" t="s">
        <v>711</v>
      </c>
      <c r="B13" s="707">
        <v>64075.46786393972</v>
      </c>
      <c r="C13" s="707">
        <v>61963.928228116</v>
      </c>
      <c r="D13" s="707">
        <v>77541.66447299601</v>
      </c>
      <c r="E13" s="707">
        <v>75047.218279846</v>
      </c>
      <c r="F13" s="707">
        <v>-2111.5396358237194</v>
      </c>
      <c r="G13" s="707">
        <v>-3.2953947996250967</v>
      </c>
      <c r="H13" s="707">
        <v>-2494.446193150012</v>
      </c>
      <c r="I13" s="708">
        <v>-3.2169108183365167</v>
      </c>
      <c r="K13" s="701"/>
      <c r="L13" s="702"/>
      <c r="M13" s="702"/>
    </row>
    <row r="14" spans="1:13" ht="12.75">
      <c r="A14" s="698" t="s">
        <v>712</v>
      </c>
      <c r="B14" s="704">
        <v>98250.19203416645</v>
      </c>
      <c r="C14" s="704">
        <v>104759.36293332902</v>
      </c>
      <c r="D14" s="704">
        <v>109646.02600492</v>
      </c>
      <c r="E14" s="704">
        <v>124470.28715054</v>
      </c>
      <c r="F14" s="704">
        <v>6509.170899162564</v>
      </c>
      <c r="G14" s="704">
        <v>6.625097380877386</v>
      </c>
      <c r="H14" s="704">
        <v>14824.261145619996</v>
      </c>
      <c r="I14" s="705">
        <v>13.520108010986926</v>
      </c>
      <c r="K14" s="701"/>
      <c r="L14" s="702"/>
      <c r="M14" s="702"/>
    </row>
    <row r="15" spans="1:13" ht="12.75">
      <c r="A15" s="698" t="s">
        <v>713</v>
      </c>
      <c r="B15" s="704">
        <v>99541.59972684065</v>
      </c>
      <c r="C15" s="704">
        <v>100476.20072605212</v>
      </c>
      <c r="D15" s="704">
        <v>115585.22338076844</v>
      </c>
      <c r="E15" s="704">
        <v>114744.58174417014</v>
      </c>
      <c r="F15" s="704">
        <v>934.6009992114705</v>
      </c>
      <c r="G15" s="704">
        <v>0.9389049420304447</v>
      </c>
      <c r="H15" s="704">
        <v>-840.6416365983023</v>
      </c>
      <c r="I15" s="705">
        <v>-0.7272916139366754</v>
      </c>
      <c r="K15" s="701"/>
      <c r="L15" s="702"/>
      <c r="M15" s="702"/>
    </row>
    <row r="16" spans="1:13" ht="12.75">
      <c r="A16" s="698" t="s">
        <v>714</v>
      </c>
      <c r="B16" s="704">
        <v>62747.235410914756</v>
      </c>
      <c r="C16" s="704">
        <v>64450.70815303601</v>
      </c>
      <c r="D16" s="704">
        <v>77778.04104620281</v>
      </c>
      <c r="E16" s="704">
        <v>74436.4213004925</v>
      </c>
      <c r="F16" s="704">
        <v>1703.472742121252</v>
      </c>
      <c r="G16" s="704">
        <v>2.7148172042412186</v>
      </c>
      <c r="H16" s="704">
        <v>-3341.6197457103117</v>
      </c>
      <c r="I16" s="705">
        <v>-4.2963537018440405</v>
      </c>
      <c r="K16" s="701"/>
      <c r="L16" s="702"/>
      <c r="M16" s="702"/>
    </row>
    <row r="17" spans="1:13" ht="12.75">
      <c r="A17" s="698" t="s">
        <v>715</v>
      </c>
      <c r="B17" s="704">
        <v>49837.162217737656</v>
      </c>
      <c r="C17" s="704">
        <v>55538.250137883995</v>
      </c>
      <c r="D17" s="704">
        <v>59040.659312870004</v>
      </c>
      <c r="E17" s="704">
        <v>66846.74491682199</v>
      </c>
      <c r="F17" s="704">
        <v>5701.0879201463395</v>
      </c>
      <c r="G17" s="704">
        <v>11.439431272668356</v>
      </c>
      <c r="H17" s="704">
        <v>7806.085603951986</v>
      </c>
      <c r="I17" s="705">
        <v>13.221542060676772</v>
      </c>
      <c r="K17" s="701"/>
      <c r="L17" s="702"/>
      <c r="M17" s="702"/>
    </row>
    <row r="18" spans="1:13" ht="12.75">
      <c r="A18" s="698" t="s">
        <v>716</v>
      </c>
      <c r="B18" s="704">
        <v>651969.2984042312</v>
      </c>
      <c r="C18" s="704">
        <v>718743.8451772807</v>
      </c>
      <c r="D18" s="704">
        <v>787956.476627991</v>
      </c>
      <c r="E18" s="704">
        <v>840722.229335301</v>
      </c>
      <c r="F18" s="704">
        <v>66774.54677304951</v>
      </c>
      <c r="G18" s="704">
        <v>10.241977181515724</v>
      </c>
      <c r="H18" s="704">
        <v>52765.75270731002</v>
      </c>
      <c r="I18" s="705">
        <v>6.696531378626097</v>
      </c>
      <c r="K18" s="701"/>
      <c r="L18" s="702"/>
      <c r="M18" s="702"/>
    </row>
    <row r="19" spans="1:13" ht="12.75">
      <c r="A19" s="698" t="s">
        <v>717</v>
      </c>
      <c r="B19" s="704">
        <v>41323.249492318195</v>
      </c>
      <c r="C19" s="704">
        <v>49129.4046044461</v>
      </c>
      <c r="D19" s="704">
        <v>54207.727753319</v>
      </c>
      <c r="E19" s="704">
        <v>53259.1831506183</v>
      </c>
      <c r="F19" s="704">
        <v>7806.155112127904</v>
      </c>
      <c r="G19" s="704">
        <v>18.890467734341737</v>
      </c>
      <c r="H19" s="704">
        <v>-948.5446027006983</v>
      </c>
      <c r="I19" s="705">
        <v>-1.7498328043138118</v>
      </c>
      <c r="K19" s="701"/>
      <c r="L19" s="702"/>
      <c r="M19" s="702"/>
    </row>
    <row r="20" spans="1:13" ht="13.5" thickBot="1">
      <c r="A20" s="709" t="s">
        <v>718</v>
      </c>
      <c r="B20" s="710">
        <v>1250837.5174324086</v>
      </c>
      <c r="C20" s="710">
        <v>1347364.917011436</v>
      </c>
      <c r="D20" s="710">
        <v>1484547.5417548954</v>
      </c>
      <c r="E20" s="710">
        <v>1563942.670523188</v>
      </c>
      <c r="F20" s="710">
        <v>96527.39957902743</v>
      </c>
      <c r="G20" s="710">
        <v>7.71702145432678</v>
      </c>
      <c r="H20" s="710">
        <v>79395.12876829272</v>
      </c>
      <c r="I20" s="711">
        <v>5.3481028081080595</v>
      </c>
      <c r="K20" s="712"/>
      <c r="L20" s="702"/>
      <c r="M20" s="702"/>
    </row>
    <row r="21" spans="1:13" ht="13.5" hidden="1" thickTop="1">
      <c r="A21" s="713" t="s">
        <v>719</v>
      </c>
      <c r="B21" s="714"/>
      <c r="C21" s="714"/>
      <c r="D21" s="714"/>
      <c r="E21" s="714"/>
      <c r="F21" s="714"/>
      <c r="G21" s="715"/>
      <c r="H21" s="714"/>
      <c r="I21" s="716"/>
      <c r="K21" s="702"/>
      <c r="L21" s="702"/>
      <c r="M21" s="702"/>
    </row>
    <row r="22" spans="1:13" ht="13.5" hidden="1" thickTop="1">
      <c r="A22" s="717" t="s">
        <v>720</v>
      </c>
      <c r="B22" s="714"/>
      <c r="C22" s="714"/>
      <c r="D22" s="714"/>
      <c r="E22" s="714"/>
      <c r="F22" s="714"/>
      <c r="G22" s="715"/>
      <c r="H22" s="714"/>
      <c r="I22" s="716"/>
      <c r="K22" s="702"/>
      <c r="L22" s="702"/>
      <c r="M22" s="702"/>
    </row>
    <row r="23" spans="1:13" ht="13.5" hidden="1" thickTop="1">
      <c r="A23" s="718" t="s">
        <v>721</v>
      </c>
      <c r="I23" s="716"/>
      <c r="K23" s="702"/>
      <c r="L23" s="702"/>
      <c r="M23" s="702"/>
    </row>
    <row r="24" spans="1:13" ht="13.5" hidden="1" thickTop="1">
      <c r="A24" s="683" t="s">
        <v>722</v>
      </c>
      <c r="I24" s="716"/>
      <c r="K24" s="702"/>
      <c r="L24" s="702"/>
      <c r="M24" s="702"/>
    </row>
    <row r="25" spans="1:13" ht="13.5" hidden="1" thickTop="1">
      <c r="A25" s="718" t="s">
        <v>723</v>
      </c>
      <c r="I25" s="716"/>
      <c r="K25" s="702"/>
      <c r="L25" s="702"/>
      <c r="M25" s="702"/>
    </row>
    <row r="26" spans="1:13" ht="13.5" hidden="1" thickTop="1">
      <c r="A26" s="683" t="s">
        <v>724</v>
      </c>
      <c r="I26" s="716"/>
      <c r="K26" s="702"/>
      <c r="L26" s="702"/>
      <c r="M26" s="702"/>
    </row>
    <row r="27" spans="9:13" ht="13.5" hidden="1" thickTop="1">
      <c r="I27" s="716"/>
      <c r="K27" s="702"/>
      <c r="L27" s="702"/>
      <c r="M27" s="702"/>
    </row>
    <row r="28" spans="1:13" s="719" customFormat="1" ht="13.5" thickTop="1">
      <c r="A28" s="558" t="s">
        <v>697</v>
      </c>
      <c r="E28" s="683"/>
      <c r="G28" s="720"/>
      <c r="I28" s="721"/>
      <c r="K28" s="722"/>
      <c r="L28" s="722"/>
      <c r="M28" s="722"/>
    </row>
    <row r="29" spans="1:13" ht="12.75">
      <c r="A29" s="683" t="s">
        <v>725</v>
      </c>
      <c r="I29" s="716"/>
      <c r="K29" s="702"/>
      <c r="L29" s="702"/>
      <c r="M29" s="702"/>
    </row>
    <row r="30" spans="9:13" ht="12.75">
      <c r="I30" s="716"/>
      <c r="K30" s="702"/>
      <c r="L30" s="702"/>
      <c r="M30" s="702"/>
    </row>
    <row r="31" spans="9:13" ht="12.75">
      <c r="I31" s="716"/>
      <c r="K31" s="702"/>
      <c r="L31" s="702"/>
      <c r="M31" s="702"/>
    </row>
    <row r="32" ht="12.75">
      <c r="I32" s="716"/>
    </row>
    <row r="33" ht="12.75">
      <c r="I33" s="716"/>
    </row>
    <row r="34" ht="12.75">
      <c r="I34" s="716"/>
    </row>
    <row r="35" ht="12.75">
      <c r="I35" s="716"/>
    </row>
    <row r="36" ht="12.75">
      <c r="I36" s="716"/>
    </row>
    <row r="37" ht="12.75">
      <c r="I37" s="716"/>
    </row>
    <row r="38" ht="12.75">
      <c r="I38" s="716"/>
    </row>
    <row r="39" ht="12.75">
      <c r="I39" s="716"/>
    </row>
    <row r="40" ht="12.75">
      <c r="I40" s="716"/>
    </row>
    <row r="41" ht="12.75">
      <c r="I41" s="716"/>
    </row>
    <row r="42" ht="12.75">
      <c r="I42" s="716"/>
    </row>
    <row r="43" ht="12.75">
      <c r="I43" s="716"/>
    </row>
    <row r="44" ht="12.75">
      <c r="I44" s="716"/>
    </row>
    <row r="45" ht="12.75">
      <c r="I45" s="716"/>
    </row>
    <row r="46" ht="12.75">
      <c r="I46" s="716"/>
    </row>
    <row r="47" ht="12.75">
      <c r="I47" s="716"/>
    </row>
    <row r="48" ht="12.75">
      <c r="I48" s="716"/>
    </row>
    <row r="49" ht="12.75">
      <c r="I49" s="716"/>
    </row>
    <row r="50" ht="12.75">
      <c r="I50" s="716"/>
    </row>
    <row r="51" ht="12.75">
      <c r="I51" s="716"/>
    </row>
    <row r="52" ht="12.75">
      <c r="I52" s="716"/>
    </row>
    <row r="53" ht="12.75">
      <c r="I53" s="716"/>
    </row>
    <row r="54" ht="12.75">
      <c r="I54" s="716"/>
    </row>
    <row r="55" ht="12.75">
      <c r="I55" s="716"/>
    </row>
    <row r="56" ht="12.75">
      <c r="I56" s="716"/>
    </row>
    <row r="57" ht="12.75">
      <c r="I57" s="716"/>
    </row>
    <row r="58" ht="12.75">
      <c r="I58" s="716"/>
    </row>
    <row r="59" ht="12.75">
      <c r="I59" s="716"/>
    </row>
    <row r="60" ht="12.75">
      <c r="I60" s="716"/>
    </row>
    <row r="61" ht="12.75">
      <c r="I61" s="716"/>
    </row>
    <row r="62" ht="12.75">
      <c r="I62" s="716"/>
    </row>
    <row r="63" ht="12.75">
      <c r="I63" s="716"/>
    </row>
    <row r="64" ht="12.75">
      <c r="I64" s="716"/>
    </row>
    <row r="65" ht="12.75">
      <c r="I65" s="716"/>
    </row>
    <row r="66" ht="12.75">
      <c r="I66" s="716"/>
    </row>
    <row r="67" ht="12.75">
      <c r="I67" s="716"/>
    </row>
    <row r="68" ht="12.75">
      <c r="I68" s="716"/>
    </row>
    <row r="69" ht="12.75">
      <c r="I69" s="716"/>
    </row>
    <row r="70" ht="12.75">
      <c r="I70" s="716"/>
    </row>
    <row r="71" ht="12.75">
      <c r="I71" s="716"/>
    </row>
    <row r="72" ht="12.75">
      <c r="I72" s="716"/>
    </row>
    <row r="73" ht="12.75">
      <c r="I73" s="716"/>
    </row>
    <row r="74" ht="12.75">
      <c r="I74" s="716"/>
    </row>
    <row r="75" ht="12.75">
      <c r="I75" s="716"/>
    </row>
    <row r="76" ht="12.75">
      <c r="I76" s="716"/>
    </row>
    <row r="77" ht="12.75">
      <c r="I77" s="716"/>
    </row>
    <row r="78" ht="12.75">
      <c r="I78" s="716"/>
    </row>
    <row r="79" ht="12.75">
      <c r="I79" s="716"/>
    </row>
    <row r="80" ht="12.75">
      <c r="I80" s="716"/>
    </row>
    <row r="81" ht="12.75">
      <c r="I81" s="716"/>
    </row>
    <row r="82" ht="12.75">
      <c r="I82" s="716"/>
    </row>
    <row r="83" ht="12.75">
      <c r="I83" s="716"/>
    </row>
    <row r="84" ht="12.75">
      <c r="I84" s="716"/>
    </row>
    <row r="85" ht="12.75">
      <c r="I85" s="716"/>
    </row>
    <row r="86" ht="12.75">
      <c r="I86" s="716"/>
    </row>
    <row r="87" ht="12.75">
      <c r="I87" s="716"/>
    </row>
    <row r="88" ht="12.75">
      <c r="I88" s="716"/>
    </row>
    <row r="89" ht="12.75">
      <c r="I89" s="716"/>
    </row>
    <row r="90" ht="12.75">
      <c r="I90" s="716"/>
    </row>
    <row r="91" ht="12.75">
      <c r="I91" s="716"/>
    </row>
    <row r="92" ht="12.75">
      <c r="I92" s="716"/>
    </row>
    <row r="93" ht="12.75">
      <c r="I93" s="716"/>
    </row>
    <row r="94" ht="12.75">
      <c r="I94" s="716"/>
    </row>
    <row r="95" ht="12.75">
      <c r="I95" s="716"/>
    </row>
    <row r="96" ht="12.75">
      <c r="I96" s="716"/>
    </row>
    <row r="97" ht="12.75">
      <c r="I97" s="716"/>
    </row>
    <row r="98" ht="12.75">
      <c r="I98" s="716"/>
    </row>
    <row r="99" ht="12.75">
      <c r="I99" s="716"/>
    </row>
    <row r="100" ht="12.75">
      <c r="I100" s="716"/>
    </row>
    <row r="101" ht="12.75">
      <c r="I101" s="716"/>
    </row>
    <row r="102" ht="12.75">
      <c r="I102" s="716"/>
    </row>
    <row r="103" ht="12.75">
      <c r="I103" s="716"/>
    </row>
    <row r="104" ht="12.75">
      <c r="I104" s="716"/>
    </row>
    <row r="105" ht="12.75">
      <c r="I105" s="716"/>
    </row>
    <row r="106" ht="12.75">
      <c r="I106" s="716"/>
    </row>
    <row r="107" ht="12.75">
      <c r="I107" s="716"/>
    </row>
    <row r="108" ht="12.75">
      <c r="I108" s="716"/>
    </row>
    <row r="109" ht="12.75">
      <c r="I109" s="716"/>
    </row>
    <row r="110" ht="12.75">
      <c r="I110" s="716"/>
    </row>
    <row r="111" ht="12.75">
      <c r="I111" s="716"/>
    </row>
    <row r="112" ht="12.75">
      <c r="I112" s="716"/>
    </row>
    <row r="113" ht="12.75">
      <c r="I113" s="716"/>
    </row>
    <row r="114" ht="12.75">
      <c r="I114" s="716"/>
    </row>
    <row r="115" ht="12.75">
      <c r="I115" s="716"/>
    </row>
    <row r="116" ht="12.75">
      <c r="I116" s="716"/>
    </row>
    <row r="117" ht="12.75">
      <c r="I117" s="716"/>
    </row>
    <row r="118" ht="12.75">
      <c r="I118" s="716"/>
    </row>
    <row r="119" ht="12.75">
      <c r="I119" s="716"/>
    </row>
    <row r="120" ht="12.75">
      <c r="I120" s="716"/>
    </row>
    <row r="121" ht="12.75">
      <c r="I121" s="716"/>
    </row>
    <row r="122" ht="12.75">
      <c r="I122" s="716"/>
    </row>
    <row r="123" ht="12.75">
      <c r="I123" s="716"/>
    </row>
    <row r="124" ht="12.75">
      <c r="I124" s="716"/>
    </row>
    <row r="125" ht="12.75">
      <c r="I125" s="716"/>
    </row>
    <row r="126" ht="12.75">
      <c r="I126" s="716"/>
    </row>
    <row r="127" ht="12.75">
      <c r="I127" s="716"/>
    </row>
    <row r="128" ht="12.75">
      <c r="I128" s="716"/>
    </row>
    <row r="129" ht="12.75">
      <c r="I129" s="716"/>
    </row>
    <row r="130" ht="12.75">
      <c r="I130" s="716"/>
    </row>
    <row r="131" ht="12.75">
      <c r="I131" s="716"/>
    </row>
    <row r="132" ht="12.75">
      <c r="I132" s="716"/>
    </row>
    <row r="133" ht="12.75">
      <c r="I133" s="716"/>
    </row>
    <row r="134" ht="12.75">
      <c r="I134" s="716"/>
    </row>
    <row r="135" ht="12.75">
      <c r="I135" s="716"/>
    </row>
    <row r="136" ht="12.75">
      <c r="I136" s="716"/>
    </row>
    <row r="137" ht="12.75">
      <c r="I137" s="716"/>
    </row>
    <row r="138" ht="12.75">
      <c r="I138" s="716"/>
    </row>
    <row r="139" ht="12.75">
      <c r="I139" s="716"/>
    </row>
    <row r="140" ht="12.75">
      <c r="I140" s="716"/>
    </row>
    <row r="141" ht="12.75">
      <c r="I141" s="716"/>
    </row>
    <row r="142" ht="12.75">
      <c r="I142" s="716"/>
    </row>
    <row r="143" ht="12.75">
      <c r="I143" s="716"/>
    </row>
    <row r="144" ht="12.75">
      <c r="I144" s="716"/>
    </row>
    <row r="145" ht="12.75">
      <c r="I145" s="716"/>
    </row>
    <row r="146" ht="12.75">
      <c r="I146" s="716"/>
    </row>
    <row r="147" ht="12.75">
      <c r="I147" s="716"/>
    </row>
    <row r="148" ht="12.75">
      <c r="I148" s="716"/>
    </row>
    <row r="149" ht="12.75">
      <c r="I149" s="716"/>
    </row>
    <row r="150" ht="12.75">
      <c r="I150" s="716"/>
    </row>
    <row r="151" ht="12.75">
      <c r="I151" s="716"/>
    </row>
    <row r="152" ht="12.75">
      <c r="I152" s="716"/>
    </row>
    <row r="153" ht="12.75">
      <c r="I153" s="716"/>
    </row>
    <row r="154" ht="12.75">
      <c r="I154" s="716"/>
    </row>
    <row r="155" ht="12.75">
      <c r="I155" s="716"/>
    </row>
    <row r="156" ht="12.75">
      <c r="I156" s="716"/>
    </row>
    <row r="157" ht="12.75">
      <c r="I157" s="716"/>
    </row>
    <row r="158" ht="12.75">
      <c r="I158" s="716"/>
    </row>
    <row r="159" ht="12.75">
      <c r="I159" s="716"/>
    </row>
    <row r="160" ht="12.75">
      <c r="I160" s="716"/>
    </row>
    <row r="161" ht="12.75">
      <c r="I161" s="716"/>
    </row>
    <row r="162" ht="12.75">
      <c r="I162" s="716"/>
    </row>
    <row r="163" ht="12.75">
      <c r="I163" s="716"/>
    </row>
    <row r="164" ht="12.75">
      <c r="I164" s="716"/>
    </row>
    <row r="165" ht="12.75">
      <c r="I165" s="716"/>
    </row>
    <row r="166" ht="12.75">
      <c r="I166" s="716"/>
    </row>
    <row r="167" ht="12.75">
      <c r="I167" s="716"/>
    </row>
    <row r="168" ht="12.75">
      <c r="I168" s="716"/>
    </row>
    <row r="169" ht="12.75">
      <c r="I169" s="716"/>
    </row>
    <row r="170" ht="12.75">
      <c r="I170" s="716"/>
    </row>
    <row r="171" ht="12.75">
      <c r="I171" s="716"/>
    </row>
    <row r="172" ht="12.75">
      <c r="I172" s="716"/>
    </row>
    <row r="173" ht="12.75">
      <c r="I173" s="716"/>
    </row>
    <row r="174" ht="12.75">
      <c r="I174" s="716"/>
    </row>
    <row r="175" ht="12.75">
      <c r="I175" s="716"/>
    </row>
    <row r="176" ht="12.75">
      <c r="I176" s="716"/>
    </row>
    <row r="177" ht="12.75">
      <c r="I177" s="716"/>
    </row>
    <row r="178" ht="12.75">
      <c r="I178" s="716"/>
    </row>
    <row r="179" ht="12.75">
      <c r="I179" s="716"/>
    </row>
    <row r="180" ht="12.75">
      <c r="I180" s="716"/>
    </row>
    <row r="181" ht="12.75">
      <c r="I181" s="716"/>
    </row>
    <row r="182" ht="12.75">
      <c r="I182" s="716"/>
    </row>
    <row r="183" ht="12.75">
      <c r="I183" s="716"/>
    </row>
    <row r="184" ht="12.75">
      <c r="I184" s="716"/>
    </row>
    <row r="185" ht="12.75">
      <c r="I185" s="716"/>
    </row>
    <row r="186" ht="12.75">
      <c r="I186" s="716"/>
    </row>
    <row r="187" ht="12.75">
      <c r="I187" s="716"/>
    </row>
    <row r="188" ht="12.75">
      <c r="I188" s="716"/>
    </row>
    <row r="189" ht="12.75">
      <c r="I189" s="716"/>
    </row>
    <row r="190" ht="12.75">
      <c r="I190" s="716"/>
    </row>
    <row r="191" ht="12.75">
      <c r="I191" s="716"/>
    </row>
    <row r="192" ht="12.75">
      <c r="I192" s="716"/>
    </row>
    <row r="193" ht="12.75">
      <c r="I193" s="716"/>
    </row>
    <row r="194" ht="12.75">
      <c r="I194" s="716"/>
    </row>
    <row r="195" ht="12.75">
      <c r="I195" s="716"/>
    </row>
    <row r="196" ht="12.75">
      <c r="I196" s="716"/>
    </row>
    <row r="197" ht="12.75">
      <c r="I197" s="716"/>
    </row>
    <row r="198" ht="12.75">
      <c r="I198" s="716"/>
    </row>
    <row r="199" ht="12.75">
      <c r="I199" s="716"/>
    </row>
    <row r="200" ht="12.75">
      <c r="I200" s="716"/>
    </row>
    <row r="201" ht="12.75">
      <c r="I201" s="716"/>
    </row>
    <row r="202" ht="12.75">
      <c r="I202" s="716"/>
    </row>
    <row r="203" ht="12.75">
      <c r="I203" s="716"/>
    </row>
    <row r="204" ht="12.75">
      <c r="I204" s="716"/>
    </row>
    <row r="205" ht="12.75">
      <c r="I205" s="716"/>
    </row>
    <row r="206" ht="12.75">
      <c r="I206" s="716"/>
    </row>
    <row r="207" ht="12.75">
      <c r="I207" s="716"/>
    </row>
    <row r="208" ht="12.75">
      <c r="I208" s="716"/>
    </row>
    <row r="209" ht="12.75">
      <c r="I209" s="716"/>
    </row>
    <row r="210" ht="12.75">
      <c r="I210" s="716"/>
    </row>
    <row r="211" ht="12.75">
      <c r="I211" s="716"/>
    </row>
    <row r="212" ht="12.75">
      <c r="I212" s="716"/>
    </row>
    <row r="213" ht="12.75">
      <c r="I213" s="716"/>
    </row>
    <row r="214" ht="12.75">
      <c r="I214" s="716"/>
    </row>
    <row r="215" ht="12.75">
      <c r="I215" s="716"/>
    </row>
    <row r="216" ht="12.75">
      <c r="I216" s="716"/>
    </row>
    <row r="217" ht="12.75">
      <c r="I217" s="716"/>
    </row>
    <row r="218" ht="12.75">
      <c r="I218" s="716"/>
    </row>
    <row r="219" ht="12.75">
      <c r="I219" s="716"/>
    </row>
    <row r="220" ht="12.75">
      <c r="I220" s="716"/>
    </row>
    <row r="221" ht="12.75">
      <c r="I221" s="716"/>
    </row>
    <row r="222" ht="12.75">
      <c r="I222" s="716"/>
    </row>
    <row r="223" ht="12.75">
      <c r="I223" s="716"/>
    </row>
    <row r="224" ht="12.75">
      <c r="I224" s="716"/>
    </row>
    <row r="225" ht="12.75">
      <c r="I225" s="716"/>
    </row>
    <row r="226" ht="12.75">
      <c r="I226" s="716"/>
    </row>
    <row r="227" ht="12.75">
      <c r="I227" s="716"/>
    </row>
    <row r="228" ht="12.75">
      <c r="I228" s="716"/>
    </row>
    <row r="229" ht="12.75">
      <c r="I229" s="716"/>
    </row>
    <row r="230" ht="12.75">
      <c r="I230" s="716"/>
    </row>
    <row r="231" ht="12.75">
      <c r="I231" s="716"/>
    </row>
    <row r="232" ht="12.75">
      <c r="I232" s="716"/>
    </row>
    <row r="233" ht="12.75">
      <c r="I233" s="716"/>
    </row>
    <row r="234" ht="12.75">
      <c r="I234" s="716"/>
    </row>
    <row r="235" ht="12.75">
      <c r="I235" s="716"/>
    </row>
    <row r="236" ht="12.75">
      <c r="I236" s="716"/>
    </row>
    <row r="237" ht="12.75">
      <c r="I237" s="716"/>
    </row>
    <row r="238" ht="12.75">
      <c r="I238" s="716"/>
    </row>
    <row r="239" ht="12.75">
      <c r="I239" s="716"/>
    </row>
    <row r="240" ht="12.75">
      <c r="I240" s="716"/>
    </row>
    <row r="241" ht="12.75">
      <c r="I241" s="716"/>
    </row>
    <row r="242" ht="12.75">
      <c r="I242" s="716"/>
    </row>
    <row r="243" ht="12.75">
      <c r="I243" s="716"/>
    </row>
    <row r="244" ht="12.75">
      <c r="I244" s="716"/>
    </row>
    <row r="245" ht="12.75">
      <c r="I245" s="716"/>
    </row>
    <row r="246" ht="12.75">
      <c r="I246" s="716"/>
    </row>
    <row r="247" ht="12.75">
      <c r="I247" s="716"/>
    </row>
    <row r="248" ht="12.75">
      <c r="I248" s="716"/>
    </row>
    <row r="249" ht="12.75">
      <c r="I249" s="716"/>
    </row>
    <row r="250" ht="12.75">
      <c r="I250" s="716"/>
    </row>
    <row r="251" ht="12.75">
      <c r="I251" s="716"/>
    </row>
    <row r="252" ht="12.75">
      <c r="I252" s="716"/>
    </row>
    <row r="253" ht="12.75">
      <c r="I253" s="716"/>
    </row>
    <row r="254" ht="12.75">
      <c r="I254" s="716"/>
    </row>
    <row r="255" ht="12.75">
      <c r="I255" s="716"/>
    </row>
    <row r="256" ht="12.75">
      <c r="I256" s="716"/>
    </row>
    <row r="257" ht="12.75">
      <c r="I257" s="716"/>
    </row>
    <row r="258" ht="12.75">
      <c r="I258" s="716"/>
    </row>
    <row r="259" ht="12.75">
      <c r="I259" s="716"/>
    </row>
    <row r="260" ht="12.75">
      <c r="I260" s="716"/>
    </row>
    <row r="261" ht="12.75">
      <c r="I261" s="716"/>
    </row>
    <row r="262" ht="12.75">
      <c r="I262" s="716"/>
    </row>
    <row r="263" ht="12.75">
      <c r="I263" s="716"/>
    </row>
    <row r="264" ht="12.75">
      <c r="I264" s="716"/>
    </row>
    <row r="265" ht="12.75">
      <c r="I265" s="716"/>
    </row>
    <row r="266" ht="12.75">
      <c r="I266" s="716"/>
    </row>
    <row r="267" ht="12.75">
      <c r="I267" s="716"/>
    </row>
    <row r="268" ht="12.75">
      <c r="I268" s="716"/>
    </row>
    <row r="269" ht="12.75">
      <c r="I269" s="716"/>
    </row>
    <row r="270" ht="12.75">
      <c r="I270" s="716"/>
    </row>
    <row r="271" ht="12.75">
      <c r="I271" s="716"/>
    </row>
    <row r="272" ht="12.75">
      <c r="I272" s="716"/>
    </row>
    <row r="273" ht="12.75">
      <c r="I273" s="716"/>
    </row>
    <row r="274" ht="12.75">
      <c r="I274" s="716"/>
    </row>
    <row r="275" ht="12.75">
      <c r="I275" s="716"/>
    </row>
    <row r="276" ht="12.75">
      <c r="I276" s="716"/>
    </row>
    <row r="277" ht="12.75">
      <c r="I277" s="716"/>
    </row>
    <row r="278" ht="12.75">
      <c r="I278" s="716"/>
    </row>
    <row r="279" ht="12.75">
      <c r="I279" s="716"/>
    </row>
    <row r="280" ht="12.75">
      <c r="I280" s="716"/>
    </row>
    <row r="281" ht="12.75">
      <c r="I281" s="716"/>
    </row>
    <row r="282" ht="12.75">
      <c r="I282" s="716"/>
    </row>
    <row r="283" ht="12.75">
      <c r="I283" s="716"/>
    </row>
    <row r="284" ht="12.75">
      <c r="I284" s="716"/>
    </row>
    <row r="285" ht="12.75">
      <c r="I285" s="716"/>
    </row>
    <row r="286" ht="12.75">
      <c r="I286" s="716"/>
    </row>
    <row r="287" ht="12.75">
      <c r="I287" s="716"/>
    </row>
    <row r="288" ht="12.75">
      <c r="I288" s="716"/>
    </row>
    <row r="289" ht="12.75">
      <c r="I289" s="716"/>
    </row>
    <row r="290" ht="12.75">
      <c r="I290" s="716"/>
    </row>
    <row r="291" ht="12.75">
      <c r="I291" s="716"/>
    </row>
    <row r="292" ht="12.75">
      <c r="I292" s="716"/>
    </row>
    <row r="293" ht="12.75">
      <c r="I293" s="716"/>
    </row>
    <row r="294" ht="12.75">
      <c r="I294" s="716"/>
    </row>
    <row r="295" ht="12.75">
      <c r="I295" s="716"/>
    </row>
    <row r="296" ht="12.75">
      <c r="I296" s="716"/>
    </row>
    <row r="297" ht="12.75">
      <c r="I297" s="716"/>
    </row>
    <row r="298" ht="12.75">
      <c r="I298" s="716"/>
    </row>
    <row r="299" ht="12.75">
      <c r="I299" s="716"/>
    </row>
    <row r="300" ht="12.75">
      <c r="I300" s="716"/>
    </row>
    <row r="301" ht="12.75">
      <c r="I301" s="716"/>
    </row>
    <row r="302" ht="12.75">
      <c r="I302" s="716"/>
    </row>
    <row r="303" ht="12.75">
      <c r="I303" s="716"/>
    </row>
    <row r="304" ht="12.75">
      <c r="I304" s="716"/>
    </row>
    <row r="305" ht="12.75">
      <c r="I305" s="716"/>
    </row>
    <row r="306" ht="12.75">
      <c r="I306" s="716"/>
    </row>
    <row r="307" ht="12.75">
      <c r="I307" s="716"/>
    </row>
    <row r="308" ht="12.75">
      <c r="I308" s="716"/>
    </row>
    <row r="309" ht="12.75">
      <c r="I309" s="716"/>
    </row>
    <row r="310" ht="12.75">
      <c r="I310" s="716"/>
    </row>
    <row r="311" ht="12.75">
      <c r="I311" s="716"/>
    </row>
    <row r="312" ht="12.75">
      <c r="I312" s="716"/>
    </row>
    <row r="313" ht="12.75">
      <c r="I313" s="716"/>
    </row>
    <row r="314" ht="12.75">
      <c r="I314" s="716"/>
    </row>
    <row r="315" ht="12.75">
      <c r="I315" s="716"/>
    </row>
    <row r="316" ht="12.75">
      <c r="I316" s="716"/>
    </row>
    <row r="317" ht="12.75">
      <c r="I317" s="716"/>
    </row>
    <row r="318" ht="12.75">
      <c r="I318" s="716"/>
    </row>
    <row r="319" ht="12.75">
      <c r="I319" s="716"/>
    </row>
    <row r="320" ht="12.75">
      <c r="I320" s="716"/>
    </row>
    <row r="321" ht="12.75">
      <c r="I321" s="716"/>
    </row>
    <row r="322" ht="12.75">
      <c r="I322" s="716"/>
    </row>
    <row r="323" ht="12.75">
      <c r="I323" s="716"/>
    </row>
    <row r="324" ht="12.75">
      <c r="I324" s="716"/>
    </row>
    <row r="325" ht="12.75">
      <c r="I325" s="716"/>
    </row>
    <row r="326" ht="12.75">
      <c r="I326" s="716"/>
    </row>
    <row r="327" ht="12.75">
      <c r="I327" s="716"/>
    </row>
    <row r="328" ht="12.75">
      <c r="I328" s="716"/>
    </row>
    <row r="329" ht="12.75">
      <c r="I329" s="716"/>
    </row>
    <row r="330" ht="12.75">
      <c r="I330" s="716"/>
    </row>
    <row r="331" ht="12.75">
      <c r="I331" s="723"/>
    </row>
    <row r="332" ht="12.75">
      <c r="I332" s="723"/>
    </row>
    <row r="333" ht="12.75">
      <c r="I333" s="723"/>
    </row>
    <row r="334" ht="12.75">
      <c r="I334" s="723"/>
    </row>
    <row r="335" ht="12.75">
      <c r="I335" s="723"/>
    </row>
    <row r="336" ht="12.75">
      <c r="I336" s="723"/>
    </row>
    <row r="337" ht="12.75">
      <c r="I337" s="723"/>
    </row>
    <row r="338" ht="12.75">
      <c r="I338" s="723"/>
    </row>
    <row r="339" ht="12.75">
      <c r="I339" s="723"/>
    </row>
    <row r="340" ht="12.75">
      <c r="I340" s="723"/>
    </row>
    <row r="341" ht="12.75">
      <c r="I341" s="723"/>
    </row>
    <row r="342" ht="12.75">
      <c r="I342" s="723"/>
    </row>
    <row r="343" ht="12.75">
      <c r="I343" s="723"/>
    </row>
    <row r="344" ht="12.75">
      <c r="I344" s="723"/>
    </row>
    <row r="345" ht="12.75">
      <c r="I345" s="723"/>
    </row>
    <row r="346" ht="12.75">
      <c r="I346" s="723"/>
    </row>
    <row r="347" ht="12.75">
      <c r="I347" s="723"/>
    </row>
    <row r="348" ht="12.75">
      <c r="I348" s="723"/>
    </row>
    <row r="349" ht="12.75">
      <c r="I349" s="723"/>
    </row>
    <row r="350" ht="12.75">
      <c r="I350" s="723"/>
    </row>
    <row r="351" ht="12.75">
      <c r="I351" s="723"/>
    </row>
    <row r="352" ht="12.75">
      <c r="I352" s="723"/>
    </row>
    <row r="353" ht="12.75">
      <c r="I353" s="723"/>
    </row>
    <row r="354" ht="12.75">
      <c r="I354" s="723"/>
    </row>
    <row r="355" ht="12.75">
      <c r="I355" s="723"/>
    </row>
    <row r="356" ht="12.75">
      <c r="I356" s="723"/>
    </row>
    <row r="357" ht="12.75">
      <c r="I357" s="723"/>
    </row>
    <row r="358" ht="12.75">
      <c r="I358" s="723"/>
    </row>
    <row r="359" ht="12.75">
      <c r="I359" s="723"/>
    </row>
    <row r="360" ht="12.75">
      <c r="I360" s="723"/>
    </row>
    <row r="361" ht="12.75">
      <c r="I361" s="723"/>
    </row>
    <row r="362" ht="12.75">
      <c r="I362" s="723"/>
    </row>
    <row r="363" ht="12.75">
      <c r="I363" s="723"/>
    </row>
    <row r="364" ht="12.75">
      <c r="I364" s="723"/>
    </row>
    <row r="365" ht="12.75">
      <c r="I365" s="723"/>
    </row>
    <row r="366" ht="12.75">
      <c r="I366" s="723"/>
    </row>
    <row r="367" ht="12.75">
      <c r="I367" s="723"/>
    </row>
    <row r="368" ht="12.75">
      <c r="I368" s="723"/>
    </row>
    <row r="369" ht="12.75">
      <c r="I369" s="723"/>
    </row>
    <row r="370" ht="12.75">
      <c r="I370" s="723"/>
    </row>
    <row r="371" ht="12.75">
      <c r="I371" s="723"/>
    </row>
    <row r="372" ht="12.75">
      <c r="I372" s="723"/>
    </row>
    <row r="373" ht="12.75">
      <c r="I373" s="723"/>
    </row>
    <row r="374" ht="12.75">
      <c r="I374" s="723"/>
    </row>
    <row r="375" ht="12.75">
      <c r="I375" s="723"/>
    </row>
    <row r="376" ht="12.75">
      <c r="I376" s="723"/>
    </row>
    <row r="377" ht="12.75">
      <c r="I377" s="723"/>
    </row>
    <row r="378" ht="12.75">
      <c r="I378" s="723"/>
    </row>
    <row r="379" ht="12.75">
      <c r="I379" s="723"/>
    </row>
    <row r="380" ht="12.75">
      <c r="I380" s="723"/>
    </row>
    <row r="381" ht="12.75">
      <c r="I381" s="723"/>
    </row>
    <row r="382" ht="12.75">
      <c r="I382" s="723"/>
    </row>
    <row r="383" ht="12.75">
      <c r="I383" s="723"/>
    </row>
    <row r="384" ht="12.75">
      <c r="I384" s="723"/>
    </row>
    <row r="385" ht="12.75">
      <c r="I385" s="723"/>
    </row>
    <row r="386" ht="12.75">
      <c r="I386" s="723"/>
    </row>
    <row r="387" ht="12.75">
      <c r="I387" s="723"/>
    </row>
    <row r="388" ht="12.75">
      <c r="I388" s="723"/>
    </row>
    <row r="389" ht="12.75">
      <c r="I389" s="723"/>
    </row>
    <row r="390" ht="12.75">
      <c r="I390" s="723"/>
    </row>
    <row r="391" ht="12.75">
      <c r="I391" s="723"/>
    </row>
    <row r="392" ht="12.75">
      <c r="I392" s="723"/>
    </row>
    <row r="393" ht="12.75">
      <c r="I393" s="723"/>
    </row>
    <row r="394" ht="12.75">
      <c r="I394" s="723"/>
    </row>
    <row r="395" ht="12.75">
      <c r="I395" s="723"/>
    </row>
    <row r="396" ht="12.75">
      <c r="I396" s="723"/>
    </row>
    <row r="397" ht="12.75">
      <c r="I397" s="723"/>
    </row>
    <row r="398" ht="12.75">
      <c r="I398" s="723"/>
    </row>
    <row r="399" ht="12.75">
      <c r="I399" s="723"/>
    </row>
    <row r="400" ht="12.75">
      <c r="I400" s="723"/>
    </row>
    <row r="401" ht="12.75">
      <c r="I401" s="723"/>
    </row>
    <row r="402" ht="12.75">
      <c r="I402" s="723"/>
    </row>
    <row r="403" ht="12.75">
      <c r="I403" s="723"/>
    </row>
    <row r="404" ht="12.75">
      <c r="I404" s="723"/>
    </row>
    <row r="405" ht="12.75">
      <c r="I405" s="723"/>
    </row>
    <row r="406" ht="12.75">
      <c r="I406" s="723"/>
    </row>
    <row r="407" ht="12.75">
      <c r="I407" s="723"/>
    </row>
    <row r="408" ht="12.75">
      <c r="I408" s="723"/>
    </row>
    <row r="409" ht="12.75">
      <c r="I409" s="723"/>
    </row>
    <row r="410" ht="12.75">
      <c r="I410" s="723"/>
    </row>
    <row r="411" ht="12.75">
      <c r="I411" s="723"/>
    </row>
    <row r="412" ht="12.75">
      <c r="I412" s="723"/>
    </row>
    <row r="413" ht="12.75">
      <c r="I413" s="723"/>
    </row>
    <row r="414" ht="12.75">
      <c r="I414" s="723"/>
    </row>
    <row r="415" ht="12.75">
      <c r="I415" s="723"/>
    </row>
    <row r="416" ht="12.75">
      <c r="I416" s="723"/>
    </row>
    <row r="417" ht="12.75">
      <c r="I417" s="723"/>
    </row>
    <row r="418" ht="12.75">
      <c r="I418" s="723"/>
    </row>
    <row r="419" ht="12.75">
      <c r="I419" s="723"/>
    </row>
    <row r="420" ht="12.75">
      <c r="I420" s="723"/>
    </row>
    <row r="421" ht="12.75">
      <c r="I421" s="723"/>
    </row>
    <row r="422" ht="12.75">
      <c r="I422" s="723"/>
    </row>
    <row r="423" ht="12.75">
      <c r="I423" s="723"/>
    </row>
    <row r="424" ht="12.75">
      <c r="I424" s="723"/>
    </row>
    <row r="425" ht="12.75">
      <c r="I425" s="723"/>
    </row>
    <row r="426" ht="12.75">
      <c r="I426" s="723"/>
    </row>
    <row r="427" ht="12.75">
      <c r="I427" s="723"/>
    </row>
    <row r="428" ht="12.75">
      <c r="I428" s="723"/>
    </row>
    <row r="429" ht="12.75">
      <c r="I429" s="723"/>
    </row>
    <row r="430" ht="12.75">
      <c r="I430" s="723"/>
    </row>
    <row r="431" ht="12.75">
      <c r="I431" s="723"/>
    </row>
    <row r="432" ht="12.75">
      <c r="I432" s="723"/>
    </row>
    <row r="433" ht="12.75">
      <c r="I433" s="723"/>
    </row>
    <row r="434" ht="12.75">
      <c r="I434" s="723"/>
    </row>
    <row r="435" ht="12.75">
      <c r="I435" s="723"/>
    </row>
    <row r="436" ht="12.75">
      <c r="I436" s="723"/>
    </row>
    <row r="437" ht="12.75">
      <c r="I437" s="723"/>
    </row>
    <row r="438" ht="12.75">
      <c r="I438" s="723"/>
    </row>
    <row r="439" ht="12.75">
      <c r="I439" s="723"/>
    </row>
    <row r="440" ht="12.75">
      <c r="I440" s="723"/>
    </row>
    <row r="441" ht="12.75">
      <c r="I441" s="723"/>
    </row>
    <row r="442" ht="12.75">
      <c r="I442" s="723"/>
    </row>
    <row r="443" ht="12.75">
      <c r="I443" s="723"/>
    </row>
    <row r="444" ht="12.75">
      <c r="I444" s="723"/>
    </row>
    <row r="445" ht="12.75">
      <c r="I445" s="723"/>
    </row>
    <row r="446" ht="12.75">
      <c r="I446" s="723"/>
    </row>
    <row r="447" ht="12.75">
      <c r="I447" s="723"/>
    </row>
    <row r="448" ht="12.75">
      <c r="I448" s="723"/>
    </row>
    <row r="449" ht="12.75">
      <c r="I449" s="723"/>
    </row>
    <row r="450" ht="12.75">
      <c r="I450" s="723"/>
    </row>
    <row r="451" ht="12.75">
      <c r="I451" s="723"/>
    </row>
    <row r="452" ht="12.75">
      <c r="I452" s="723"/>
    </row>
    <row r="453" ht="12.75">
      <c r="I453" s="723"/>
    </row>
    <row r="454" ht="12.75">
      <c r="I454" s="723"/>
    </row>
    <row r="455" ht="12.75">
      <c r="I455" s="723"/>
    </row>
    <row r="456" ht="12.75">
      <c r="I456" s="723"/>
    </row>
    <row r="457" ht="12.75">
      <c r="I457" s="723"/>
    </row>
    <row r="458" ht="12.75">
      <c r="I458" s="723"/>
    </row>
    <row r="459" ht="12.75">
      <c r="I459" s="723"/>
    </row>
    <row r="460" ht="12.75">
      <c r="I460" s="723"/>
    </row>
    <row r="461" ht="12.75">
      <c r="I461" s="723"/>
    </row>
    <row r="462" ht="12.75">
      <c r="I462" s="723"/>
    </row>
    <row r="463" ht="12.75">
      <c r="I463" s="723"/>
    </row>
    <row r="464" ht="12.75">
      <c r="I464" s="723"/>
    </row>
    <row r="465" ht="12.75">
      <c r="I465" s="723"/>
    </row>
    <row r="466" ht="12.75">
      <c r="I466" s="723"/>
    </row>
    <row r="467" ht="12.75">
      <c r="I467" s="723"/>
    </row>
    <row r="468" ht="12.75">
      <c r="I468" s="723"/>
    </row>
    <row r="469" ht="12.75">
      <c r="I469" s="723"/>
    </row>
    <row r="470" ht="12.75">
      <c r="I470" s="723"/>
    </row>
    <row r="471" ht="12.75">
      <c r="I471" s="723"/>
    </row>
    <row r="472" ht="12.75">
      <c r="I472" s="723"/>
    </row>
    <row r="473" ht="12.75">
      <c r="I473" s="723"/>
    </row>
    <row r="474" ht="12.75">
      <c r="I474" s="723"/>
    </row>
    <row r="475" ht="12.75">
      <c r="I475" s="723"/>
    </row>
    <row r="476" ht="12.75">
      <c r="I476" s="723"/>
    </row>
    <row r="477" ht="12.75">
      <c r="I477" s="723"/>
    </row>
    <row r="478" ht="12.75">
      <c r="I478" s="723"/>
    </row>
    <row r="479" ht="12.75">
      <c r="I479" s="723"/>
    </row>
    <row r="480" ht="12.75">
      <c r="I480" s="723"/>
    </row>
    <row r="481" ht="12.75">
      <c r="I481" s="723"/>
    </row>
    <row r="482" ht="12.75">
      <c r="I482" s="723"/>
    </row>
    <row r="483" ht="12.75">
      <c r="I483" s="723"/>
    </row>
    <row r="484" ht="12.75">
      <c r="I484" s="723"/>
    </row>
    <row r="485" ht="12.75">
      <c r="I485" s="723"/>
    </row>
    <row r="486" ht="12.75">
      <c r="I486" s="723"/>
    </row>
    <row r="487" ht="12.75">
      <c r="I487" s="723"/>
    </row>
    <row r="488" ht="12.75">
      <c r="I488" s="723"/>
    </row>
    <row r="489" ht="12.75">
      <c r="I489" s="723"/>
    </row>
    <row r="490" ht="12.75">
      <c r="I490" s="723"/>
    </row>
    <row r="491" ht="12.75">
      <c r="I491" s="723"/>
    </row>
    <row r="492" ht="12.75">
      <c r="I492" s="723"/>
    </row>
    <row r="493" ht="12.75">
      <c r="I493" s="723"/>
    </row>
    <row r="494" ht="12.75">
      <c r="I494" s="723"/>
    </row>
    <row r="495" ht="12.75">
      <c r="I495" s="723"/>
    </row>
    <row r="496" ht="12.75">
      <c r="I496" s="723"/>
    </row>
    <row r="497" ht="12.75">
      <c r="I497" s="723"/>
    </row>
    <row r="498" ht="12.75">
      <c r="I498" s="723"/>
    </row>
    <row r="499" ht="12.75">
      <c r="I499" s="723"/>
    </row>
    <row r="500" ht="12.75">
      <c r="I500" s="723"/>
    </row>
    <row r="501" ht="12.75">
      <c r="I501" s="723"/>
    </row>
    <row r="502" ht="12.75">
      <c r="I502" s="723"/>
    </row>
    <row r="503" ht="12.75">
      <c r="I503" s="723"/>
    </row>
    <row r="504" ht="12.75">
      <c r="I504" s="723"/>
    </row>
    <row r="505" ht="12.75">
      <c r="I505" s="723"/>
    </row>
    <row r="506" ht="12.75">
      <c r="I506" s="723"/>
    </row>
    <row r="507" ht="12.75">
      <c r="I507" s="723"/>
    </row>
    <row r="508" ht="12.75">
      <c r="I508" s="723"/>
    </row>
    <row r="509" ht="12.75">
      <c r="I509" s="723"/>
    </row>
    <row r="510" ht="12.75">
      <c r="I510" s="723"/>
    </row>
    <row r="511" ht="12.75">
      <c r="I511" s="723"/>
    </row>
    <row r="512" ht="12.75">
      <c r="I512" s="723"/>
    </row>
    <row r="513" ht="12.75">
      <c r="I513" s="723"/>
    </row>
    <row r="514" ht="12.75">
      <c r="I514" s="723"/>
    </row>
    <row r="515" ht="12.75">
      <c r="I515" s="723"/>
    </row>
    <row r="516" ht="12.75">
      <c r="I516" s="723"/>
    </row>
    <row r="517" ht="12.75">
      <c r="I517" s="723"/>
    </row>
    <row r="518" ht="12.75">
      <c r="I518" s="723"/>
    </row>
    <row r="519" ht="12.75">
      <c r="I519" s="723"/>
    </row>
    <row r="520" ht="12.75">
      <c r="I520" s="723"/>
    </row>
    <row r="521" ht="12.75">
      <c r="I521" s="723"/>
    </row>
    <row r="522" ht="12.75">
      <c r="I522" s="723"/>
    </row>
    <row r="523" ht="12.75">
      <c r="I523" s="723"/>
    </row>
    <row r="524" ht="12.75">
      <c r="I524" s="723"/>
    </row>
    <row r="525" ht="12.75">
      <c r="I525" s="723"/>
    </row>
    <row r="526" ht="12.75">
      <c r="I526" s="723"/>
    </row>
    <row r="527" ht="12.75">
      <c r="I527" s="723"/>
    </row>
    <row r="528" ht="12.75">
      <c r="I528" s="723"/>
    </row>
    <row r="529" ht="12.75">
      <c r="I529" s="723"/>
    </row>
    <row r="530" ht="12.75">
      <c r="I530" s="723"/>
    </row>
    <row r="531" ht="12.75">
      <c r="I531" s="723"/>
    </row>
    <row r="532" ht="12.75">
      <c r="I532" s="723"/>
    </row>
    <row r="533" ht="12.75">
      <c r="I533" s="723"/>
    </row>
    <row r="534" ht="12.75">
      <c r="I534" s="723"/>
    </row>
    <row r="535" ht="12.75">
      <c r="I535" s="723"/>
    </row>
    <row r="536" ht="12.75">
      <c r="I536" s="723"/>
    </row>
    <row r="537" ht="12.75">
      <c r="I537" s="723"/>
    </row>
    <row r="538" ht="12.75">
      <c r="I538" s="723"/>
    </row>
    <row r="539" ht="12.75">
      <c r="I539" s="723"/>
    </row>
    <row r="540" ht="12.75">
      <c r="I540" s="723"/>
    </row>
    <row r="541" ht="12.75">
      <c r="I541" s="723"/>
    </row>
    <row r="542" ht="12.75">
      <c r="I542" s="723"/>
    </row>
    <row r="543" ht="12.75">
      <c r="I543" s="723"/>
    </row>
    <row r="544" ht="12.75">
      <c r="I544" s="723"/>
    </row>
    <row r="545" ht="12.75">
      <c r="I545" s="723"/>
    </row>
    <row r="546" ht="12.75">
      <c r="I546" s="723"/>
    </row>
    <row r="547" ht="12.75">
      <c r="I547" s="723"/>
    </row>
    <row r="548" ht="12.75">
      <c r="I548" s="723"/>
    </row>
    <row r="549" ht="12.75">
      <c r="I549" s="723"/>
    </row>
    <row r="550" ht="12.75">
      <c r="I550" s="723"/>
    </row>
    <row r="551" ht="12.75">
      <c r="I551" s="723"/>
    </row>
    <row r="552" ht="12.75">
      <c r="I552" s="723"/>
    </row>
    <row r="553" ht="12.75">
      <c r="I553" s="723"/>
    </row>
    <row r="554" ht="12.75">
      <c r="I554" s="723"/>
    </row>
    <row r="555" ht="12.75">
      <c r="I555" s="723"/>
    </row>
    <row r="556" ht="12.75">
      <c r="I556" s="723"/>
    </row>
    <row r="557" ht="12.75">
      <c r="I557" s="723"/>
    </row>
    <row r="558" ht="12.75">
      <c r="I558" s="723"/>
    </row>
    <row r="559" ht="12.75">
      <c r="I559" s="723"/>
    </row>
    <row r="560" ht="12.75">
      <c r="I560" s="723"/>
    </row>
    <row r="561" ht="12.75">
      <c r="I561" s="723"/>
    </row>
    <row r="562" ht="12.75">
      <c r="I562" s="723"/>
    </row>
    <row r="563" ht="12.75">
      <c r="I563" s="723"/>
    </row>
    <row r="564" ht="12.75">
      <c r="I564" s="723"/>
    </row>
    <row r="565" ht="12.75">
      <c r="I565" s="723"/>
    </row>
    <row r="566" ht="12.75">
      <c r="I566" s="723"/>
    </row>
    <row r="567" ht="12.75">
      <c r="I567" s="723"/>
    </row>
    <row r="568" ht="12.75">
      <c r="I568" s="723"/>
    </row>
    <row r="569" ht="12.75">
      <c r="I569" s="723"/>
    </row>
    <row r="570" ht="12.75">
      <c r="I570" s="723"/>
    </row>
    <row r="571" ht="12.75">
      <c r="I571" s="723"/>
    </row>
    <row r="572" ht="12.75">
      <c r="I572" s="723"/>
    </row>
    <row r="573" ht="12.75">
      <c r="I573" s="723"/>
    </row>
    <row r="574" ht="12.75">
      <c r="I574" s="723"/>
    </row>
    <row r="575" ht="12.75">
      <c r="I575" s="723"/>
    </row>
    <row r="576" ht="12.75">
      <c r="I576" s="723"/>
    </row>
    <row r="577" ht="12.75">
      <c r="I577" s="723"/>
    </row>
    <row r="578" ht="12.75">
      <c r="I578" s="723"/>
    </row>
    <row r="579" ht="12.75">
      <c r="I579" s="723"/>
    </row>
    <row r="580" ht="12.75">
      <c r="I580" s="723"/>
    </row>
    <row r="581" ht="12.75">
      <c r="I581" s="723"/>
    </row>
    <row r="582" ht="12.75">
      <c r="I582" s="723"/>
    </row>
    <row r="583" ht="12.75">
      <c r="I583" s="723"/>
    </row>
    <row r="584" ht="12.75">
      <c r="I584" s="723"/>
    </row>
    <row r="585" ht="12.75">
      <c r="I585" s="723"/>
    </row>
    <row r="586" ht="12.75">
      <c r="I586" s="723"/>
    </row>
    <row r="587" ht="12.75">
      <c r="I587" s="723"/>
    </row>
    <row r="588" ht="12.75">
      <c r="I588" s="723"/>
    </row>
    <row r="589" ht="12.75">
      <c r="I589" s="723"/>
    </row>
    <row r="590" ht="12.75">
      <c r="I590" s="723"/>
    </row>
    <row r="591" ht="12.75">
      <c r="I591" s="723"/>
    </row>
    <row r="592" ht="12.75">
      <c r="I592" s="723"/>
    </row>
    <row r="593" ht="12.75">
      <c r="I593" s="723"/>
    </row>
    <row r="594" ht="12.75">
      <c r="I594" s="723"/>
    </row>
    <row r="595" ht="12.75">
      <c r="I595" s="723"/>
    </row>
    <row r="596" ht="12.75">
      <c r="I596" s="723"/>
    </row>
    <row r="597" ht="12.75">
      <c r="I597" s="723"/>
    </row>
    <row r="598" ht="12.75">
      <c r="I598" s="723"/>
    </row>
    <row r="599" ht="12.75">
      <c r="I599" s="723"/>
    </row>
    <row r="600" ht="12.75">
      <c r="I600" s="723"/>
    </row>
    <row r="601" ht="12.75">
      <c r="I601" s="723"/>
    </row>
    <row r="602" ht="12.75">
      <c r="I602" s="723"/>
    </row>
    <row r="603" ht="12.75">
      <c r="I603" s="723"/>
    </row>
    <row r="604" ht="12.75">
      <c r="I604" s="723"/>
    </row>
    <row r="605" ht="12.75">
      <c r="I605" s="723"/>
    </row>
    <row r="606" ht="12.75">
      <c r="I606" s="723"/>
    </row>
    <row r="607" ht="12.75">
      <c r="I607" s="723"/>
    </row>
    <row r="608" ht="12.75">
      <c r="I608" s="723"/>
    </row>
    <row r="609" ht="12.75">
      <c r="I609" s="723"/>
    </row>
    <row r="610" ht="12.75">
      <c r="I610" s="723"/>
    </row>
    <row r="611" ht="12.75">
      <c r="I611" s="723"/>
    </row>
    <row r="612" ht="12.75">
      <c r="I612" s="723"/>
    </row>
    <row r="613" ht="12.75">
      <c r="I613" s="723"/>
    </row>
    <row r="614" ht="12.75">
      <c r="I614" s="723"/>
    </row>
    <row r="615" ht="12.75">
      <c r="I615" s="723"/>
    </row>
    <row r="616" ht="12.75">
      <c r="I616" s="723"/>
    </row>
    <row r="617" ht="12.75">
      <c r="I617" s="723"/>
    </row>
    <row r="618" ht="12.75">
      <c r="I618" s="723"/>
    </row>
    <row r="619" ht="12.75">
      <c r="I619" s="723"/>
    </row>
    <row r="620" ht="12.75">
      <c r="I620" s="723"/>
    </row>
    <row r="621" ht="12.75">
      <c r="I621" s="723"/>
    </row>
    <row r="622" ht="12.75">
      <c r="I622" s="723"/>
    </row>
    <row r="623" ht="12.75">
      <c r="I623" s="723"/>
    </row>
    <row r="624" ht="12.75">
      <c r="I624" s="723"/>
    </row>
    <row r="625" ht="12.75">
      <c r="I625" s="723"/>
    </row>
    <row r="626" ht="12.75">
      <c r="I626" s="723"/>
    </row>
    <row r="627" ht="12.75">
      <c r="I627" s="723"/>
    </row>
    <row r="628" ht="12.75">
      <c r="I628" s="723"/>
    </row>
    <row r="629" ht="12.75">
      <c r="I629" s="723"/>
    </row>
    <row r="630" ht="12.75">
      <c r="I630" s="723"/>
    </row>
    <row r="631" ht="12.75">
      <c r="I631" s="723"/>
    </row>
    <row r="632" ht="12.75">
      <c r="I632" s="723"/>
    </row>
    <row r="633" ht="12.75">
      <c r="I633" s="723"/>
    </row>
    <row r="634" ht="12.75">
      <c r="I634" s="723"/>
    </row>
    <row r="635" ht="12.75">
      <c r="I635" s="723"/>
    </row>
    <row r="636" ht="12.75">
      <c r="I636" s="723"/>
    </row>
    <row r="637" ht="12.75">
      <c r="I637" s="723"/>
    </row>
    <row r="638" ht="12.75">
      <c r="I638" s="723"/>
    </row>
    <row r="639" ht="12.75">
      <c r="I639" s="723"/>
    </row>
    <row r="640" ht="12.75">
      <c r="I640" s="723"/>
    </row>
    <row r="641" ht="12.75">
      <c r="I641" s="723"/>
    </row>
    <row r="642" ht="12.75">
      <c r="I642" s="723"/>
    </row>
    <row r="643" ht="12.75">
      <c r="I643" s="723"/>
    </row>
    <row r="644" ht="12.75">
      <c r="I644" s="723"/>
    </row>
    <row r="645" ht="12.75">
      <c r="I645" s="723"/>
    </row>
    <row r="646" ht="12.75">
      <c r="I646" s="723"/>
    </row>
    <row r="647" ht="12.75">
      <c r="I647" s="723"/>
    </row>
    <row r="648" ht="12.75">
      <c r="I648" s="723"/>
    </row>
    <row r="649" ht="12.75">
      <c r="I649" s="723"/>
    </row>
    <row r="650" ht="12.75">
      <c r="I650" s="723"/>
    </row>
    <row r="651" ht="12.75">
      <c r="I651" s="723"/>
    </row>
    <row r="652" ht="12.75">
      <c r="I652" s="723"/>
    </row>
    <row r="653" ht="12.75">
      <c r="I653" s="723"/>
    </row>
    <row r="654" ht="12.75">
      <c r="I654" s="723"/>
    </row>
    <row r="655" ht="12.75">
      <c r="I655" s="723"/>
    </row>
    <row r="656" ht="12.75">
      <c r="I656" s="723"/>
    </row>
    <row r="657" ht="12.75">
      <c r="I657" s="723"/>
    </row>
    <row r="658" ht="12.75">
      <c r="I658" s="723"/>
    </row>
    <row r="659" ht="12.75">
      <c r="I659" s="723"/>
    </row>
    <row r="660" ht="12.75">
      <c r="I660" s="723"/>
    </row>
    <row r="661" ht="12.75">
      <c r="I661" s="723"/>
    </row>
    <row r="662" ht="12.75">
      <c r="I662" s="723"/>
    </row>
    <row r="663" ht="12.75">
      <c r="I663" s="723"/>
    </row>
    <row r="664" ht="12.75">
      <c r="I664" s="723"/>
    </row>
    <row r="665" ht="12.75">
      <c r="I665" s="723"/>
    </row>
    <row r="666" ht="12.75">
      <c r="I666" s="723"/>
    </row>
    <row r="667" ht="12.75">
      <c r="I667" s="723"/>
    </row>
    <row r="668" ht="12.75">
      <c r="I668" s="723"/>
    </row>
    <row r="669" ht="12.75">
      <c r="I669" s="723"/>
    </row>
    <row r="670" ht="12.75">
      <c r="I670" s="723"/>
    </row>
    <row r="671" ht="12.75">
      <c r="I671" s="723"/>
    </row>
    <row r="672" ht="12.75">
      <c r="I672" s="723"/>
    </row>
    <row r="673" ht="12.75">
      <c r="I673" s="723"/>
    </row>
    <row r="674" ht="12.75">
      <c r="I674" s="723"/>
    </row>
    <row r="675" ht="12.75">
      <c r="I675" s="723"/>
    </row>
    <row r="676" ht="12.75">
      <c r="I676" s="723"/>
    </row>
    <row r="677" ht="12.75">
      <c r="I677" s="723"/>
    </row>
    <row r="678" ht="12.75">
      <c r="I678" s="723"/>
    </row>
    <row r="679" ht="12.75">
      <c r="I679" s="723"/>
    </row>
    <row r="680" ht="12.75">
      <c r="I680" s="723"/>
    </row>
    <row r="681" ht="12.75">
      <c r="I681" s="723"/>
    </row>
    <row r="682" ht="12.75">
      <c r="I682" s="723"/>
    </row>
    <row r="683" ht="12.75">
      <c r="I683" s="723"/>
    </row>
    <row r="684" ht="12.75">
      <c r="I684" s="723"/>
    </row>
    <row r="685" ht="12.75">
      <c r="I685" s="723"/>
    </row>
    <row r="686" ht="12.75">
      <c r="I686" s="723"/>
    </row>
    <row r="687" ht="12.75">
      <c r="I687" s="723"/>
    </row>
    <row r="688" ht="12.75">
      <c r="I688" s="723"/>
    </row>
    <row r="689" ht="12.75">
      <c r="I689" s="723"/>
    </row>
    <row r="690" ht="12.75">
      <c r="I690" s="723"/>
    </row>
    <row r="691" ht="12.75">
      <c r="I691" s="723"/>
    </row>
    <row r="692" ht="12.75">
      <c r="I692" s="723"/>
    </row>
    <row r="693" ht="12.75">
      <c r="I693" s="723"/>
    </row>
    <row r="694" ht="12.75">
      <c r="I694" s="723"/>
    </row>
    <row r="695" ht="12.75">
      <c r="I695" s="723"/>
    </row>
    <row r="696" ht="12.75">
      <c r="I696" s="723"/>
    </row>
    <row r="697" ht="12.75">
      <c r="I697" s="723"/>
    </row>
    <row r="698" ht="12.75">
      <c r="I698" s="723"/>
    </row>
    <row r="699" ht="12.75">
      <c r="I699" s="723"/>
    </row>
    <row r="700" ht="12.75">
      <c r="I700" s="723"/>
    </row>
    <row r="701" ht="12.75">
      <c r="I701" s="723"/>
    </row>
    <row r="702" ht="12.75">
      <c r="I702" s="723"/>
    </row>
    <row r="703" ht="12.75">
      <c r="I703" s="723"/>
    </row>
    <row r="704" ht="12.75">
      <c r="I704" s="723"/>
    </row>
    <row r="705" ht="12.75">
      <c r="I705" s="723"/>
    </row>
    <row r="706" ht="12.75">
      <c r="I706" s="723"/>
    </row>
    <row r="707" ht="12.75">
      <c r="I707" s="723"/>
    </row>
    <row r="708" ht="12.75">
      <c r="I708" s="723"/>
    </row>
    <row r="709" ht="12.75">
      <c r="I709" s="723"/>
    </row>
    <row r="710" ht="12.75">
      <c r="I710" s="723"/>
    </row>
    <row r="711" ht="12.75">
      <c r="I711" s="723"/>
    </row>
    <row r="712" ht="12.75">
      <c r="I712" s="723"/>
    </row>
    <row r="713" ht="12.75">
      <c r="I713" s="723"/>
    </row>
    <row r="714" ht="12.75">
      <c r="I714" s="723"/>
    </row>
    <row r="715" ht="12.75">
      <c r="I715" s="723"/>
    </row>
    <row r="716" ht="12.75">
      <c r="I716" s="723"/>
    </row>
    <row r="717" ht="12.75">
      <c r="I717" s="723"/>
    </row>
    <row r="718" ht="12.75">
      <c r="I718" s="723"/>
    </row>
    <row r="719" ht="12.75">
      <c r="I719" s="723"/>
    </row>
    <row r="720" ht="12.75">
      <c r="I720" s="723"/>
    </row>
    <row r="721" ht="12.75">
      <c r="I721" s="723"/>
    </row>
    <row r="722" ht="12.75">
      <c r="I722" s="723"/>
    </row>
    <row r="723" ht="12.75">
      <c r="I723" s="723"/>
    </row>
    <row r="724" ht="12.75">
      <c r="I724" s="723"/>
    </row>
    <row r="725" ht="12.75">
      <c r="I725" s="723"/>
    </row>
    <row r="726" ht="12.75">
      <c r="I726" s="723"/>
    </row>
    <row r="727" ht="12.75">
      <c r="I727" s="723"/>
    </row>
    <row r="728" ht="12.75">
      <c r="I728" s="723"/>
    </row>
    <row r="729" ht="12.75">
      <c r="I729" s="723"/>
    </row>
    <row r="730" ht="12.75">
      <c r="I730" s="723"/>
    </row>
    <row r="731" ht="12.75">
      <c r="I731" s="723"/>
    </row>
    <row r="732" ht="12.75">
      <c r="I732" s="723"/>
    </row>
    <row r="733" ht="12.75">
      <c r="I733" s="723"/>
    </row>
    <row r="734" ht="12.75">
      <c r="I734" s="723"/>
    </row>
    <row r="735" ht="12.75">
      <c r="I735" s="723"/>
    </row>
    <row r="736" ht="12.75">
      <c r="I736" s="723"/>
    </row>
    <row r="737" ht="12.75">
      <c r="I737" s="723"/>
    </row>
    <row r="738" ht="12.75">
      <c r="I738" s="723"/>
    </row>
    <row r="739" ht="12.75">
      <c r="I739" s="723"/>
    </row>
    <row r="740" ht="12.75">
      <c r="I740" s="723"/>
    </row>
    <row r="741" ht="12.75">
      <c r="I741" s="723"/>
    </row>
    <row r="742" ht="12.75">
      <c r="I742" s="723"/>
    </row>
    <row r="743" ht="12.75">
      <c r="I743" s="723"/>
    </row>
    <row r="744" ht="12.75">
      <c r="I744" s="723"/>
    </row>
    <row r="745" ht="12.75">
      <c r="I745" s="723"/>
    </row>
    <row r="746" ht="12.75">
      <c r="I746" s="723"/>
    </row>
    <row r="747" ht="12.75">
      <c r="I747" s="723"/>
    </row>
    <row r="748" ht="12.75">
      <c r="I748" s="723"/>
    </row>
    <row r="749" ht="12.75">
      <c r="I749" s="723"/>
    </row>
    <row r="750" ht="12.75">
      <c r="I750" s="723"/>
    </row>
    <row r="751" ht="12.75">
      <c r="I751" s="723"/>
    </row>
    <row r="752" ht="12.75">
      <c r="I752" s="723"/>
    </row>
    <row r="753" ht="12.75">
      <c r="I753" s="723"/>
    </row>
    <row r="754" ht="12.75">
      <c r="I754" s="723"/>
    </row>
    <row r="755" ht="12.75">
      <c r="I755" s="723"/>
    </row>
    <row r="756" ht="12.75">
      <c r="I756" s="723"/>
    </row>
    <row r="757" ht="12.75">
      <c r="I757" s="723"/>
    </row>
    <row r="758" ht="12.75">
      <c r="I758" s="723"/>
    </row>
    <row r="759" ht="12.75">
      <c r="I759" s="723"/>
    </row>
    <row r="760" ht="12.75">
      <c r="I760" s="723"/>
    </row>
    <row r="761" ht="12.75">
      <c r="I761" s="723"/>
    </row>
    <row r="762" ht="12.75">
      <c r="I762" s="723"/>
    </row>
    <row r="763" ht="12.75">
      <c r="I763" s="723"/>
    </row>
    <row r="764" ht="12.75">
      <c r="I764" s="723"/>
    </row>
    <row r="765" ht="12.75">
      <c r="I765" s="723"/>
    </row>
    <row r="766" ht="12.75">
      <c r="I766" s="723"/>
    </row>
    <row r="767" ht="12.75">
      <c r="I767" s="723"/>
    </row>
    <row r="768" ht="12.75">
      <c r="I768" s="723"/>
    </row>
    <row r="769" ht="12.75">
      <c r="I769" s="723"/>
    </row>
    <row r="770" ht="12.75">
      <c r="I770" s="723"/>
    </row>
    <row r="771" ht="12.75">
      <c r="I771" s="723"/>
    </row>
    <row r="772" ht="12.75">
      <c r="I772" s="723"/>
    </row>
    <row r="773" ht="12.75">
      <c r="I773" s="723"/>
    </row>
  </sheetData>
  <sheetProtection/>
  <mergeCells count="6">
    <mergeCell ref="A1:I1"/>
    <mergeCell ref="A2:I2"/>
    <mergeCell ref="H3:I3"/>
    <mergeCell ref="F4:I4"/>
    <mergeCell ref="F5:G5"/>
    <mergeCell ref="H5:I5"/>
  </mergeCells>
  <printOptions/>
  <pageMargins left="0.7" right="0.7" top="0.75" bottom="0.75" header="0.3" footer="0.3"/>
  <pageSetup fitToHeight="1" fitToWidth="1" horizontalDpi="600" verticalDpi="600" orientation="portrait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zoomScalePageLayoutView="0" workbookViewId="0" topLeftCell="F1">
      <selection activeCell="P5" sqref="P5:S5"/>
    </sheetView>
  </sheetViews>
  <sheetFormatPr defaultColWidth="9.140625" defaultRowHeight="12.75"/>
  <cols>
    <col min="1" max="1" width="56.421875" style="442" bestFit="1" customWidth="1"/>
    <col min="2" max="5" width="8.421875" style="442" bestFit="1" customWidth="1"/>
    <col min="6" max="6" width="7.140625" style="442" bestFit="1" customWidth="1"/>
    <col min="7" max="7" width="7.00390625" style="442" bestFit="1" customWidth="1"/>
    <col min="8" max="8" width="7.140625" style="442" bestFit="1" customWidth="1"/>
    <col min="9" max="9" width="6.8515625" style="442" bestFit="1" customWidth="1"/>
    <col min="10" max="10" width="10.421875" style="442" bestFit="1" customWidth="1"/>
    <col min="11" max="11" width="54.8515625" style="442" customWidth="1"/>
    <col min="12" max="12" width="8.421875" style="442" bestFit="1" customWidth="1"/>
    <col min="13" max="14" width="9.421875" style="442" bestFit="1" customWidth="1"/>
    <col min="15" max="15" width="10.28125" style="442" customWidth="1"/>
    <col min="16" max="16" width="8.421875" style="442" customWidth="1"/>
    <col min="17" max="17" width="6.8515625" style="442" customWidth="1"/>
    <col min="18" max="18" width="8.28125" style="442" customWidth="1"/>
    <col min="19" max="19" width="6.8515625" style="442" bestFit="1" customWidth="1"/>
    <col min="20" max="16384" width="9.140625" style="442" customWidth="1"/>
  </cols>
  <sheetData>
    <row r="1" spans="1:19" ht="12.75">
      <c r="A1" s="1818" t="s">
        <v>726</v>
      </c>
      <c r="B1" s="1818"/>
      <c r="C1" s="1818"/>
      <c r="D1" s="1818"/>
      <c r="E1" s="1818"/>
      <c r="F1" s="1818"/>
      <c r="G1" s="1818"/>
      <c r="H1" s="1818"/>
      <c r="I1" s="1818"/>
      <c r="J1" s="1818"/>
      <c r="K1" s="1818"/>
      <c r="L1" s="1818"/>
      <c r="M1" s="1818"/>
      <c r="N1" s="1818"/>
      <c r="O1" s="1818"/>
      <c r="P1" s="1818"/>
      <c r="Q1" s="1818"/>
      <c r="R1" s="1818"/>
      <c r="S1" s="1818"/>
    </row>
    <row r="2" spans="1:19" ht="15.75">
      <c r="A2" s="1834" t="s">
        <v>727</v>
      </c>
      <c r="B2" s="1834"/>
      <c r="C2" s="1834"/>
      <c r="D2" s="1834"/>
      <c r="E2" s="1834"/>
      <c r="F2" s="1834"/>
      <c r="G2" s="1834"/>
      <c r="H2" s="1834"/>
      <c r="I2" s="1834"/>
      <c r="J2" s="1834"/>
      <c r="K2" s="1834"/>
      <c r="L2" s="1834"/>
      <c r="M2" s="1834"/>
      <c r="N2" s="1834"/>
      <c r="O2" s="1834"/>
      <c r="P2" s="1834"/>
      <c r="Q2" s="1834"/>
      <c r="R2" s="1834"/>
      <c r="S2" s="1834"/>
    </row>
    <row r="3" spans="1:19" ht="13.5" thickBot="1">
      <c r="A3" s="724"/>
      <c r="B3" s="724"/>
      <c r="C3" s="724"/>
      <c r="D3" s="724"/>
      <c r="E3" s="724"/>
      <c r="F3" s="724"/>
      <c r="G3" s="724"/>
      <c r="H3" s="1835" t="s">
        <v>550</v>
      </c>
      <c r="I3" s="1835"/>
      <c r="K3" s="724"/>
      <c r="L3" s="724"/>
      <c r="M3" s="724"/>
      <c r="N3" s="724"/>
      <c r="O3" s="724"/>
      <c r="P3" s="724"/>
      <c r="Q3" s="724"/>
      <c r="R3" s="1835" t="s">
        <v>550</v>
      </c>
      <c r="S3" s="1835"/>
    </row>
    <row r="4" spans="1:19" ht="13.5" customHeight="1" thickTop="1">
      <c r="A4" s="725"/>
      <c r="B4" s="686">
        <v>2013</v>
      </c>
      <c r="C4" s="687">
        <v>2014</v>
      </c>
      <c r="D4" s="688">
        <v>2014</v>
      </c>
      <c r="E4" s="688">
        <v>2015</v>
      </c>
      <c r="F4" s="1821" t="s">
        <v>580</v>
      </c>
      <c r="G4" s="1821"/>
      <c r="H4" s="1821"/>
      <c r="I4" s="1822"/>
      <c r="K4" s="725"/>
      <c r="L4" s="686">
        <v>2013</v>
      </c>
      <c r="M4" s="687">
        <v>2014</v>
      </c>
      <c r="N4" s="688">
        <v>2014</v>
      </c>
      <c r="O4" s="688">
        <v>2015</v>
      </c>
      <c r="P4" s="1821" t="s">
        <v>580</v>
      </c>
      <c r="Q4" s="1821"/>
      <c r="R4" s="1821"/>
      <c r="S4" s="1822"/>
    </row>
    <row r="5" spans="1:19" ht="12.75">
      <c r="A5" s="726" t="s">
        <v>621</v>
      </c>
      <c r="B5" s="690" t="s">
        <v>582</v>
      </c>
      <c r="C5" s="690" t="s">
        <v>583</v>
      </c>
      <c r="D5" s="691" t="s">
        <v>584</v>
      </c>
      <c r="E5" s="691" t="s">
        <v>1534</v>
      </c>
      <c r="F5" s="1823" t="s">
        <v>64</v>
      </c>
      <c r="G5" s="1824"/>
      <c r="H5" s="1823" t="s">
        <v>65</v>
      </c>
      <c r="I5" s="1825"/>
      <c r="K5" s="726" t="s">
        <v>621</v>
      </c>
      <c r="L5" s="690" t="s">
        <v>582</v>
      </c>
      <c r="M5" s="690" t="s">
        <v>583</v>
      </c>
      <c r="N5" s="691" t="s">
        <v>584</v>
      </c>
      <c r="O5" s="691" t="s">
        <v>1534</v>
      </c>
      <c r="P5" s="1823" t="s">
        <v>64</v>
      </c>
      <c r="Q5" s="1824"/>
      <c r="R5" s="1823" t="s">
        <v>65</v>
      </c>
      <c r="S5" s="1825"/>
    </row>
    <row r="6" spans="1:19" ht="12.75">
      <c r="A6" s="727"/>
      <c r="B6" s="728"/>
      <c r="C6" s="729"/>
      <c r="D6" s="729"/>
      <c r="E6" s="729"/>
      <c r="F6" s="729" t="s">
        <v>487</v>
      </c>
      <c r="G6" s="729" t="s">
        <v>728</v>
      </c>
      <c r="H6" s="729" t="s">
        <v>487</v>
      </c>
      <c r="I6" s="730" t="s">
        <v>728</v>
      </c>
      <c r="K6" s="727"/>
      <c r="L6" s="728"/>
      <c r="M6" s="729"/>
      <c r="N6" s="729"/>
      <c r="O6" s="729"/>
      <c r="P6" s="729" t="s">
        <v>487</v>
      </c>
      <c r="Q6" s="729" t="s">
        <v>728</v>
      </c>
      <c r="R6" s="729" t="s">
        <v>487</v>
      </c>
      <c r="S6" s="730" t="s">
        <v>728</v>
      </c>
    </row>
    <row r="7" spans="1:19" s="724" customFormat="1" ht="12.75">
      <c r="A7" s="731" t="s">
        <v>729</v>
      </c>
      <c r="B7" s="732">
        <v>39783.83831108444</v>
      </c>
      <c r="C7" s="733">
        <v>43784.26055050988</v>
      </c>
      <c r="D7" s="733">
        <v>50909.84338522675</v>
      </c>
      <c r="E7" s="733">
        <v>58410.90376276</v>
      </c>
      <c r="F7" s="733">
        <v>4000.4222394254466</v>
      </c>
      <c r="G7" s="733">
        <v>10.055395379763702</v>
      </c>
      <c r="H7" s="733">
        <v>7501.060377533249</v>
      </c>
      <c r="I7" s="734">
        <v>14.734007961434706</v>
      </c>
      <c r="J7" s="718"/>
      <c r="K7" s="731" t="s">
        <v>730</v>
      </c>
      <c r="L7" s="735">
        <v>18155.9427035761</v>
      </c>
      <c r="M7" s="736">
        <v>19322.3799829657</v>
      </c>
      <c r="N7" s="736">
        <v>22381.9792591197</v>
      </c>
      <c r="O7" s="736">
        <v>20807.404570114508</v>
      </c>
      <c r="P7" s="736">
        <v>1166.4372793896</v>
      </c>
      <c r="Q7" s="736">
        <v>6.424548140702448</v>
      </c>
      <c r="R7" s="736">
        <v>-1574.5746890051923</v>
      </c>
      <c r="S7" s="737">
        <v>-7.035010937934009</v>
      </c>
    </row>
    <row r="8" spans="1:19" s="358" customFormat="1" ht="12.75">
      <c r="A8" s="738" t="s">
        <v>731</v>
      </c>
      <c r="B8" s="739">
        <v>6222.395057326599</v>
      </c>
      <c r="C8" s="740">
        <v>6411.095772003201</v>
      </c>
      <c r="D8" s="740">
        <v>6686.876255879998</v>
      </c>
      <c r="E8" s="740">
        <v>7626.622613558999</v>
      </c>
      <c r="F8" s="741">
        <v>188.70071467660182</v>
      </c>
      <c r="G8" s="741">
        <v>3.032605820397323</v>
      </c>
      <c r="H8" s="741">
        <v>939.7463576790005</v>
      </c>
      <c r="I8" s="742">
        <v>14.053592764673184</v>
      </c>
      <c r="J8" s="702"/>
      <c r="K8" s="738" t="s">
        <v>732</v>
      </c>
      <c r="L8" s="743">
        <v>10686.6924147696</v>
      </c>
      <c r="M8" s="744">
        <v>11290.080028536699</v>
      </c>
      <c r="N8" s="744">
        <v>12500.041175756698</v>
      </c>
      <c r="O8" s="744">
        <v>12584.377482836697</v>
      </c>
      <c r="P8" s="745">
        <v>603.3876137670977</v>
      </c>
      <c r="Q8" s="745">
        <v>5.64615870232386</v>
      </c>
      <c r="R8" s="745">
        <v>84.33630707999873</v>
      </c>
      <c r="S8" s="746">
        <v>0.6746882341761037</v>
      </c>
    </row>
    <row r="9" spans="1:19" s="358" customFormat="1" ht="12.75">
      <c r="A9" s="738" t="s">
        <v>733</v>
      </c>
      <c r="B9" s="747">
        <v>2130.0798144985943</v>
      </c>
      <c r="C9" s="741">
        <v>2513.149326526798</v>
      </c>
      <c r="D9" s="741">
        <v>3207.8566312049998</v>
      </c>
      <c r="E9" s="741">
        <v>3331.221562605999</v>
      </c>
      <c r="F9" s="747">
        <v>383.0695120282039</v>
      </c>
      <c r="G9" s="741">
        <v>17.98381025071475</v>
      </c>
      <c r="H9" s="741">
        <v>123.36493140099947</v>
      </c>
      <c r="I9" s="742">
        <v>3.8457121244430006</v>
      </c>
      <c r="K9" s="738" t="s">
        <v>734</v>
      </c>
      <c r="L9" s="748">
        <v>72.92014121300001</v>
      </c>
      <c r="M9" s="745">
        <v>52.653541690000004</v>
      </c>
      <c r="N9" s="745">
        <v>53.789542870000005</v>
      </c>
      <c r="O9" s="745">
        <v>31.444245950000003</v>
      </c>
      <c r="P9" s="748">
        <v>-20.266599523000004</v>
      </c>
      <c r="Q9" s="745">
        <v>-27.792869275720665</v>
      </c>
      <c r="R9" s="745">
        <v>-22.345296920000003</v>
      </c>
      <c r="S9" s="746">
        <v>-41.54208369832164</v>
      </c>
    </row>
    <row r="10" spans="1:19" s="358" customFormat="1" ht="12.75">
      <c r="A10" s="738" t="s">
        <v>735</v>
      </c>
      <c r="B10" s="747">
        <v>12714.617603721103</v>
      </c>
      <c r="C10" s="741">
        <v>12958.542528959779</v>
      </c>
      <c r="D10" s="741">
        <v>15442.179896470003</v>
      </c>
      <c r="E10" s="741">
        <v>17923.946501663002</v>
      </c>
      <c r="F10" s="747">
        <v>243.92492523867622</v>
      </c>
      <c r="G10" s="741">
        <v>1.918460569095592</v>
      </c>
      <c r="H10" s="741">
        <v>2481.766605192999</v>
      </c>
      <c r="I10" s="742">
        <v>16.071348875817186</v>
      </c>
      <c r="K10" s="738" t="s">
        <v>736</v>
      </c>
      <c r="L10" s="748">
        <v>5013.9364932234985</v>
      </c>
      <c r="M10" s="745">
        <v>5677.872882259</v>
      </c>
      <c r="N10" s="745">
        <v>6799.226489263001</v>
      </c>
      <c r="O10" s="745">
        <v>6140.4922865505</v>
      </c>
      <c r="P10" s="748">
        <v>663.9363890355016</v>
      </c>
      <c r="Q10" s="745">
        <v>13.241818876901087</v>
      </c>
      <c r="R10" s="745">
        <v>-658.7342027125014</v>
      </c>
      <c r="S10" s="746">
        <v>-9.688369754305752</v>
      </c>
    </row>
    <row r="11" spans="1:19" s="358" customFormat="1" ht="12.75">
      <c r="A11" s="738" t="s">
        <v>737</v>
      </c>
      <c r="B11" s="747">
        <v>4555.6138217946</v>
      </c>
      <c r="C11" s="741">
        <v>5220.739334830001</v>
      </c>
      <c r="D11" s="741">
        <v>5791.252341764999</v>
      </c>
      <c r="E11" s="741">
        <v>1652.98090546</v>
      </c>
      <c r="F11" s="747">
        <v>665.1255130354011</v>
      </c>
      <c r="G11" s="741">
        <v>14.600129401955918</v>
      </c>
      <c r="H11" s="741">
        <v>-4138.271436304999</v>
      </c>
      <c r="I11" s="742">
        <v>-71.45728060338291</v>
      </c>
      <c r="K11" s="738" t="s">
        <v>738</v>
      </c>
      <c r="L11" s="749">
        <v>2382.39365437</v>
      </c>
      <c r="M11" s="750">
        <v>2301.7735304800003</v>
      </c>
      <c r="N11" s="750">
        <v>3028.9220512300003</v>
      </c>
      <c r="O11" s="750">
        <v>2051.0905547773123</v>
      </c>
      <c r="P11" s="745">
        <v>-80.62012388999983</v>
      </c>
      <c r="Q11" s="745">
        <v>-3.3839967522629673</v>
      </c>
      <c r="R11" s="745">
        <v>-977.831496452688</v>
      </c>
      <c r="S11" s="746">
        <v>-32.28315156065522</v>
      </c>
    </row>
    <row r="12" spans="1:19" s="358" customFormat="1" ht="12.75">
      <c r="A12" s="738" t="s">
        <v>739</v>
      </c>
      <c r="B12" s="751">
        <v>14161.132013743556</v>
      </c>
      <c r="C12" s="752">
        <v>16680.733588190098</v>
      </c>
      <c r="D12" s="752">
        <v>19781.678259906756</v>
      </c>
      <c r="E12" s="752">
        <v>27876.132179471995</v>
      </c>
      <c r="F12" s="741">
        <v>2519.601574446542</v>
      </c>
      <c r="G12" s="741">
        <v>17.79237402773477</v>
      </c>
      <c r="H12" s="741">
        <v>8094.45391956524</v>
      </c>
      <c r="I12" s="742">
        <v>40.918944354539285</v>
      </c>
      <c r="K12" s="731" t="s">
        <v>740</v>
      </c>
      <c r="L12" s="735">
        <v>43842.45526349191</v>
      </c>
      <c r="M12" s="736">
        <v>46096.51779249092</v>
      </c>
      <c r="N12" s="736">
        <v>47291.67585999333</v>
      </c>
      <c r="O12" s="736">
        <v>53978.55407985359</v>
      </c>
      <c r="P12" s="736">
        <v>2254.062528999013</v>
      </c>
      <c r="Q12" s="736">
        <v>5.141278049899718</v>
      </c>
      <c r="R12" s="736">
        <v>6686.878219860257</v>
      </c>
      <c r="S12" s="737">
        <v>14.139651636911138</v>
      </c>
    </row>
    <row r="13" spans="1:19" s="724" customFormat="1" ht="12.75">
      <c r="A13" s="731" t="s">
        <v>741</v>
      </c>
      <c r="B13" s="732">
        <v>3897.3030115307</v>
      </c>
      <c r="C13" s="733">
        <v>3785.6361072099503</v>
      </c>
      <c r="D13" s="733">
        <v>3587.9108865739513</v>
      </c>
      <c r="E13" s="733">
        <v>3512.546602415</v>
      </c>
      <c r="F13" s="733">
        <v>-111.66690432074984</v>
      </c>
      <c r="G13" s="733">
        <v>-2.8652353689299535</v>
      </c>
      <c r="H13" s="733">
        <v>-75.36428415895125</v>
      </c>
      <c r="I13" s="734">
        <v>-2.100506019839183</v>
      </c>
      <c r="K13" s="738" t="s">
        <v>742</v>
      </c>
      <c r="L13" s="743">
        <v>9029.5684589333</v>
      </c>
      <c r="M13" s="744">
        <v>9361.67809876</v>
      </c>
      <c r="N13" s="744">
        <v>9033.107553747499</v>
      </c>
      <c r="O13" s="744">
        <v>9753.432788486378</v>
      </c>
      <c r="P13" s="745">
        <v>332.1096398267</v>
      </c>
      <c r="Q13" s="745">
        <v>3.6780233887936378</v>
      </c>
      <c r="R13" s="745">
        <v>720.3252347388789</v>
      </c>
      <c r="S13" s="746">
        <v>7.9742793988990295</v>
      </c>
    </row>
    <row r="14" spans="1:19" s="358" customFormat="1" ht="12.75">
      <c r="A14" s="738" t="s">
        <v>743</v>
      </c>
      <c r="B14" s="739">
        <v>1948.9025297156995</v>
      </c>
      <c r="C14" s="740">
        <v>1407.8269158100004</v>
      </c>
      <c r="D14" s="740">
        <v>1109.246546085001</v>
      </c>
      <c r="E14" s="740">
        <v>1047.62268921</v>
      </c>
      <c r="F14" s="741">
        <v>-541.0756139056991</v>
      </c>
      <c r="G14" s="741">
        <v>-27.763092594714305</v>
      </c>
      <c r="H14" s="741">
        <v>-61.62385687500091</v>
      </c>
      <c r="I14" s="742">
        <v>-5.5554697999734595</v>
      </c>
      <c r="K14" s="738" t="s">
        <v>744</v>
      </c>
      <c r="L14" s="748">
        <v>5683.5520515822</v>
      </c>
      <c r="M14" s="745">
        <v>5619.53675709</v>
      </c>
      <c r="N14" s="745">
        <v>5518.7037887878</v>
      </c>
      <c r="O14" s="745">
        <v>5564.177977006688</v>
      </c>
      <c r="P14" s="748">
        <v>-64.01529449220016</v>
      </c>
      <c r="Q14" s="745">
        <v>-1.12632547236687</v>
      </c>
      <c r="R14" s="745">
        <v>45.47418821888823</v>
      </c>
      <c r="S14" s="746">
        <v>0.8240012502804898</v>
      </c>
    </row>
    <row r="15" spans="1:19" s="358" customFormat="1" ht="12.75">
      <c r="A15" s="738" t="s">
        <v>745</v>
      </c>
      <c r="B15" s="747">
        <v>155.98002048</v>
      </c>
      <c r="C15" s="741">
        <v>423.90996496</v>
      </c>
      <c r="D15" s="741">
        <v>500.08196992</v>
      </c>
      <c r="E15" s="741">
        <v>610.4599062799999</v>
      </c>
      <c r="F15" s="747">
        <v>267.92994448</v>
      </c>
      <c r="G15" s="741">
        <v>171.7719639063353</v>
      </c>
      <c r="H15" s="741">
        <v>110.37793635999992</v>
      </c>
      <c r="I15" s="742">
        <v>22.071968796966924</v>
      </c>
      <c r="K15" s="738" t="s">
        <v>746</v>
      </c>
      <c r="L15" s="748">
        <v>0</v>
      </c>
      <c r="M15" s="745">
        <v>0</v>
      </c>
      <c r="N15" s="745">
        <v>0</v>
      </c>
      <c r="O15" s="745">
        <v>0</v>
      </c>
      <c r="P15" s="753">
        <v>0</v>
      </c>
      <c r="Q15" s="754"/>
      <c r="R15" s="754">
        <v>0</v>
      </c>
      <c r="S15" s="755"/>
    </row>
    <row r="16" spans="1:19" s="358" customFormat="1" ht="12.75">
      <c r="A16" s="738" t="s">
        <v>747</v>
      </c>
      <c r="B16" s="747">
        <v>263.44842455</v>
      </c>
      <c r="C16" s="741">
        <v>211.41647023999997</v>
      </c>
      <c r="D16" s="741">
        <v>296.53626492999996</v>
      </c>
      <c r="E16" s="741">
        <v>366.42265767500004</v>
      </c>
      <c r="F16" s="747">
        <v>-52.03195431000006</v>
      </c>
      <c r="G16" s="741">
        <v>-19.75033800216364</v>
      </c>
      <c r="H16" s="741">
        <v>69.88639274500008</v>
      </c>
      <c r="I16" s="742">
        <v>23.567570314375338</v>
      </c>
      <c r="K16" s="738" t="s">
        <v>748</v>
      </c>
      <c r="L16" s="748">
        <v>0</v>
      </c>
      <c r="M16" s="745">
        <v>0</v>
      </c>
      <c r="N16" s="745">
        <v>0</v>
      </c>
      <c r="O16" s="745">
        <v>0</v>
      </c>
      <c r="P16" s="753">
        <v>0</v>
      </c>
      <c r="Q16" s="754"/>
      <c r="R16" s="754">
        <v>0</v>
      </c>
      <c r="S16" s="755"/>
    </row>
    <row r="17" spans="1:19" s="358" customFormat="1" ht="12.75">
      <c r="A17" s="738" t="s">
        <v>749</v>
      </c>
      <c r="B17" s="747">
        <v>5.864945105999999</v>
      </c>
      <c r="C17" s="741">
        <v>13.589852000000002</v>
      </c>
      <c r="D17" s="741">
        <v>0.4576</v>
      </c>
      <c r="E17" s="741">
        <v>2.7342000000000004</v>
      </c>
      <c r="F17" s="747">
        <v>7.724906894000004</v>
      </c>
      <c r="G17" s="741">
        <v>131.71320028378807</v>
      </c>
      <c r="H17" s="741">
        <v>2.2766</v>
      </c>
      <c r="I17" s="742">
        <v>497.5087412587412</v>
      </c>
      <c r="J17" s="702"/>
      <c r="K17" s="738" t="s">
        <v>750</v>
      </c>
      <c r="L17" s="748">
        <v>17761.652337967025</v>
      </c>
      <c r="M17" s="745">
        <v>20354.87851124103</v>
      </c>
      <c r="N17" s="745">
        <v>22866.757006658027</v>
      </c>
      <c r="O17" s="745">
        <v>27242.884228426024</v>
      </c>
      <c r="P17" s="748">
        <v>2593.2261732740044</v>
      </c>
      <c r="Q17" s="756">
        <v>14.600140369433792</v>
      </c>
      <c r="R17" s="756">
        <v>4376.127221767998</v>
      </c>
      <c r="S17" s="757">
        <v>19.137506995389934</v>
      </c>
    </row>
    <row r="18" spans="1:19" s="358" customFormat="1" ht="12.75">
      <c r="A18" s="738" t="s">
        <v>751</v>
      </c>
      <c r="B18" s="747">
        <v>8.479601876</v>
      </c>
      <c r="C18" s="741">
        <v>17.26626362</v>
      </c>
      <c r="D18" s="741">
        <v>5.009313099999999</v>
      </c>
      <c r="E18" s="741">
        <v>14.4385524</v>
      </c>
      <c r="F18" s="747">
        <v>8.786661744</v>
      </c>
      <c r="G18" s="741">
        <v>103.62115901772555</v>
      </c>
      <c r="H18" s="741">
        <v>9.429239300000003</v>
      </c>
      <c r="I18" s="742">
        <v>188.2341772567581</v>
      </c>
      <c r="K18" s="738" t="s">
        <v>752</v>
      </c>
      <c r="L18" s="748">
        <v>2932.5958265200006</v>
      </c>
      <c r="M18" s="745">
        <v>2629.64031421</v>
      </c>
      <c r="N18" s="745">
        <v>2598.2843517300007</v>
      </c>
      <c r="O18" s="745">
        <v>2904.922789228</v>
      </c>
      <c r="P18" s="748">
        <v>-302.9555123100008</v>
      </c>
      <c r="Q18" s="756">
        <v>-10.33062618347604</v>
      </c>
      <c r="R18" s="756">
        <v>306.63843749799935</v>
      </c>
      <c r="S18" s="757">
        <v>11.80157349959915</v>
      </c>
    </row>
    <row r="19" spans="1:19" s="358" customFormat="1" ht="12.75">
      <c r="A19" s="738" t="s">
        <v>753</v>
      </c>
      <c r="B19" s="747">
        <v>614.85763415</v>
      </c>
      <c r="C19" s="741">
        <v>596.9663048000001</v>
      </c>
      <c r="D19" s="741">
        <v>818.1741856600001</v>
      </c>
      <c r="E19" s="741">
        <v>594.4699303300001</v>
      </c>
      <c r="F19" s="747">
        <v>-17.891329349999864</v>
      </c>
      <c r="G19" s="741">
        <v>-2.9098328387405394</v>
      </c>
      <c r="H19" s="741">
        <v>-223.70425533000002</v>
      </c>
      <c r="I19" s="742">
        <v>-27.341886269553168</v>
      </c>
      <c r="K19" s="738" t="s">
        <v>754</v>
      </c>
      <c r="L19" s="749">
        <v>8435.086588489397</v>
      </c>
      <c r="M19" s="750">
        <v>8130.784111189893</v>
      </c>
      <c r="N19" s="750">
        <v>7274.823159070001</v>
      </c>
      <c r="O19" s="750">
        <v>8513.1362967065</v>
      </c>
      <c r="P19" s="745">
        <v>-304.30247729950406</v>
      </c>
      <c r="Q19" s="756">
        <v>-3.6075797694211964</v>
      </c>
      <c r="R19" s="756">
        <v>1238.313137636499</v>
      </c>
      <c r="S19" s="757">
        <v>17.021900196881248</v>
      </c>
    </row>
    <row r="20" spans="1:19" s="358" customFormat="1" ht="12.75">
      <c r="A20" s="738" t="s">
        <v>755</v>
      </c>
      <c r="B20" s="751">
        <v>899.769855653</v>
      </c>
      <c r="C20" s="752">
        <v>1114.66033577995</v>
      </c>
      <c r="D20" s="752">
        <v>858.4050068789501</v>
      </c>
      <c r="E20" s="752">
        <v>876.3986665200001</v>
      </c>
      <c r="F20" s="741">
        <v>214.8904801269499</v>
      </c>
      <c r="G20" s="741">
        <v>23.882827233748017</v>
      </c>
      <c r="H20" s="741">
        <v>17.993659641050044</v>
      </c>
      <c r="I20" s="742">
        <v>2.0961736589203586</v>
      </c>
      <c r="J20" s="702"/>
      <c r="K20" s="731" t="s">
        <v>756</v>
      </c>
      <c r="L20" s="735">
        <v>198296.38671579576</v>
      </c>
      <c r="M20" s="736">
        <v>225346.64258766698</v>
      </c>
      <c r="N20" s="736">
        <v>244239.8243797957</v>
      </c>
      <c r="O20" s="736">
        <v>279262.75281301874</v>
      </c>
      <c r="P20" s="736">
        <v>27050.255871871224</v>
      </c>
      <c r="Q20" s="758">
        <v>13.64132565392654</v>
      </c>
      <c r="R20" s="758">
        <v>35022.928433223045</v>
      </c>
      <c r="S20" s="759">
        <v>14.339565024728316</v>
      </c>
    </row>
    <row r="21" spans="1:19" s="724" customFormat="1" ht="12.75">
      <c r="A21" s="731" t="s">
        <v>757</v>
      </c>
      <c r="B21" s="732">
        <v>190574.76494553697</v>
      </c>
      <c r="C21" s="733">
        <v>216223.12646221384</v>
      </c>
      <c r="D21" s="733">
        <v>222679.3593088955</v>
      </c>
      <c r="E21" s="733">
        <v>255377.99385388166</v>
      </c>
      <c r="F21" s="733">
        <v>25648.361516676872</v>
      </c>
      <c r="G21" s="733">
        <v>13.458424846546047</v>
      </c>
      <c r="H21" s="733">
        <v>32698.634544986155</v>
      </c>
      <c r="I21" s="734">
        <v>14.684178473689332</v>
      </c>
      <c r="J21" s="718"/>
      <c r="K21" s="738" t="s">
        <v>758</v>
      </c>
      <c r="L21" s="743">
        <v>59422.31350268829</v>
      </c>
      <c r="M21" s="744">
        <v>55571.398004476985</v>
      </c>
      <c r="N21" s="744">
        <v>57395.93432424599</v>
      </c>
      <c r="O21" s="744">
        <v>66131.20188843175</v>
      </c>
      <c r="P21" s="745">
        <v>-3850.915498211303</v>
      </c>
      <c r="Q21" s="756">
        <v>-6.480588302973237</v>
      </c>
      <c r="R21" s="756">
        <v>8735.267564185764</v>
      </c>
      <c r="S21" s="757">
        <v>15.219314167511847</v>
      </c>
    </row>
    <row r="22" spans="1:19" s="358" customFormat="1" ht="12.75">
      <c r="A22" s="738" t="s">
        <v>759</v>
      </c>
      <c r="B22" s="739">
        <v>35818.93544723611</v>
      </c>
      <c r="C22" s="740">
        <v>38093.688288253004</v>
      </c>
      <c r="D22" s="740">
        <v>41324.93941762301</v>
      </c>
      <c r="E22" s="740">
        <v>45890.05838998</v>
      </c>
      <c r="F22" s="741">
        <v>2274.752841016896</v>
      </c>
      <c r="G22" s="741">
        <v>6.3506991835862125</v>
      </c>
      <c r="H22" s="741">
        <v>4565.118972356984</v>
      </c>
      <c r="I22" s="742">
        <v>11.046886061278023</v>
      </c>
      <c r="J22" s="702"/>
      <c r="K22" s="738" t="s">
        <v>760</v>
      </c>
      <c r="L22" s="748">
        <v>31382.743460360285</v>
      </c>
      <c r="M22" s="745">
        <v>37900.511248515024</v>
      </c>
      <c r="N22" s="745">
        <v>41644.00051949662</v>
      </c>
      <c r="O22" s="745">
        <v>46382.03880288524</v>
      </c>
      <c r="P22" s="748">
        <v>6517.767788154739</v>
      </c>
      <c r="Q22" s="756">
        <v>20.768636102153934</v>
      </c>
      <c r="R22" s="756">
        <v>4738.038283388618</v>
      </c>
      <c r="S22" s="757">
        <v>11.377481087991038</v>
      </c>
    </row>
    <row r="23" spans="1:19" s="358" customFormat="1" ht="12.75">
      <c r="A23" s="738" t="s">
        <v>761</v>
      </c>
      <c r="B23" s="747">
        <v>10014.889118135101</v>
      </c>
      <c r="C23" s="741">
        <v>9829.310799946</v>
      </c>
      <c r="D23" s="741">
        <v>11307.456106658003</v>
      </c>
      <c r="E23" s="741">
        <v>13289.963092151997</v>
      </c>
      <c r="F23" s="747">
        <v>-185.57831818910017</v>
      </c>
      <c r="G23" s="741">
        <v>-1.8530241922803954</v>
      </c>
      <c r="H23" s="741">
        <v>1982.5069854939939</v>
      </c>
      <c r="I23" s="742">
        <v>17.532740934777216</v>
      </c>
      <c r="K23" s="738" t="s">
        <v>762</v>
      </c>
      <c r="L23" s="748">
        <v>15911.836528133997</v>
      </c>
      <c r="M23" s="745">
        <v>19396.243858563026</v>
      </c>
      <c r="N23" s="745">
        <v>17874.016371721</v>
      </c>
      <c r="O23" s="745">
        <v>21964.756623452475</v>
      </c>
      <c r="P23" s="748">
        <v>3484.4073304290287</v>
      </c>
      <c r="Q23" s="756">
        <v>21.8982097023696</v>
      </c>
      <c r="R23" s="756">
        <v>4090.740251731473</v>
      </c>
      <c r="S23" s="757">
        <v>22.88651955250277</v>
      </c>
    </row>
    <row r="24" spans="1:19" s="358" customFormat="1" ht="12.75">
      <c r="A24" s="738" t="s">
        <v>763</v>
      </c>
      <c r="B24" s="747">
        <v>8311.154326327762</v>
      </c>
      <c r="C24" s="741">
        <v>9611.592015163636</v>
      </c>
      <c r="D24" s="741">
        <v>10020.960872068636</v>
      </c>
      <c r="E24" s="741">
        <v>9816.1592780877</v>
      </c>
      <c r="F24" s="747">
        <v>1300.4376888358747</v>
      </c>
      <c r="G24" s="741">
        <v>15.646896180430645</v>
      </c>
      <c r="H24" s="741">
        <v>-204.80159398093565</v>
      </c>
      <c r="I24" s="760">
        <v>-2.043732099102172</v>
      </c>
      <c r="K24" s="738" t="s">
        <v>764</v>
      </c>
      <c r="L24" s="748">
        <v>64686.43784130118</v>
      </c>
      <c r="M24" s="745">
        <v>82616.69440667736</v>
      </c>
      <c r="N24" s="745">
        <v>95943.01699015798</v>
      </c>
      <c r="O24" s="745">
        <v>109218.3391707777</v>
      </c>
      <c r="P24" s="748">
        <v>17930.256565376178</v>
      </c>
      <c r="Q24" s="756">
        <v>27.718726156115554</v>
      </c>
      <c r="R24" s="756">
        <v>13275.322180619725</v>
      </c>
      <c r="S24" s="757">
        <v>13.836673680984552</v>
      </c>
    </row>
    <row r="25" spans="1:19" s="358" customFormat="1" ht="12.75">
      <c r="A25" s="738" t="s">
        <v>765</v>
      </c>
      <c r="B25" s="747">
        <v>4204.276519867561</v>
      </c>
      <c r="C25" s="741">
        <v>4994.161136293637</v>
      </c>
      <c r="D25" s="741">
        <v>5925.236432443638</v>
      </c>
      <c r="E25" s="741">
        <v>4924.139567767698</v>
      </c>
      <c r="F25" s="747">
        <v>789.8846164260767</v>
      </c>
      <c r="G25" s="741">
        <v>18.787646642494366</v>
      </c>
      <c r="H25" s="741">
        <v>-1001.0968646759393</v>
      </c>
      <c r="I25" s="742">
        <v>-16.895475414186553</v>
      </c>
      <c r="K25" s="738" t="s">
        <v>766</v>
      </c>
      <c r="L25" s="748">
        <v>25532.756692248986</v>
      </c>
      <c r="M25" s="745">
        <v>28323.230160904604</v>
      </c>
      <c r="N25" s="745">
        <v>30101.9835634031</v>
      </c>
      <c r="O25" s="745">
        <v>34294.1230436516</v>
      </c>
      <c r="P25" s="748">
        <v>2790.4734686556185</v>
      </c>
      <c r="Q25" s="756">
        <v>10.92899408508728</v>
      </c>
      <c r="R25" s="756">
        <v>4192.139480248497</v>
      </c>
      <c r="S25" s="757">
        <v>13.926455947391947</v>
      </c>
    </row>
    <row r="26" spans="1:19" s="358" customFormat="1" ht="12.75">
      <c r="A26" s="738" t="s">
        <v>767</v>
      </c>
      <c r="B26" s="747">
        <v>4106.877806460201</v>
      </c>
      <c r="C26" s="741">
        <v>4617.43087887</v>
      </c>
      <c r="D26" s="741">
        <v>4095.7244396249994</v>
      </c>
      <c r="E26" s="741">
        <v>4892.019710320003</v>
      </c>
      <c r="F26" s="747">
        <v>510.5530724097989</v>
      </c>
      <c r="G26" s="741">
        <v>12.431659680906227</v>
      </c>
      <c r="H26" s="741">
        <v>796.2952706950032</v>
      </c>
      <c r="I26" s="742">
        <v>19.44211048455963</v>
      </c>
      <c r="K26" s="738" t="s">
        <v>768</v>
      </c>
      <c r="L26" s="749">
        <v>1360.298691063</v>
      </c>
      <c r="M26" s="750">
        <v>1538.56490853</v>
      </c>
      <c r="N26" s="750">
        <v>1280.872610771</v>
      </c>
      <c r="O26" s="750">
        <v>1272.2932838200002</v>
      </c>
      <c r="P26" s="745">
        <v>178.26621746699993</v>
      </c>
      <c r="Q26" s="756">
        <v>13.104931926950139</v>
      </c>
      <c r="R26" s="756">
        <v>-8.579326950999757</v>
      </c>
      <c r="S26" s="757">
        <v>-0.6698032949455898</v>
      </c>
    </row>
    <row r="27" spans="1:19" s="358" customFormat="1" ht="12.75">
      <c r="A27" s="738" t="s">
        <v>769</v>
      </c>
      <c r="B27" s="747">
        <v>228.080774604</v>
      </c>
      <c r="C27" s="741">
        <v>1193.71421429</v>
      </c>
      <c r="D27" s="741">
        <v>1117.4021679950006</v>
      </c>
      <c r="E27" s="741">
        <v>3117.8228804600008</v>
      </c>
      <c r="F27" s="747">
        <v>965.633439686</v>
      </c>
      <c r="G27" s="741">
        <v>423.37344800874115</v>
      </c>
      <c r="H27" s="741">
        <v>2000.4207124650002</v>
      </c>
      <c r="I27" s="742">
        <v>179.02423762560218</v>
      </c>
      <c r="K27" s="731" t="s">
        <v>770</v>
      </c>
      <c r="L27" s="735">
        <v>84621.61685791</v>
      </c>
      <c r="M27" s="736">
        <v>86085.37985054999</v>
      </c>
      <c r="N27" s="736">
        <v>90656.92182198001</v>
      </c>
      <c r="O27" s="736">
        <v>94094.912204484</v>
      </c>
      <c r="P27" s="736">
        <v>1463.7629926399823</v>
      </c>
      <c r="Q27" s="758">
        <v>1.7297743141658692</v>
      </c>
      <c r="R27" s="758">
        <v>3437.9903825039946</v>
      </c>
      <c r="S27" s="759">
        <v>3.7923087541567564</v>
      </c>
    </row>
    <row r="28" spans="1:19" s="358" customFormat="1" ht="12.75">
      <c r="A28" s="738" t="s">
        <v>771</v>
      </c>
      <c r="B28" s="747">
        <v>5536.231373994398</v>
      </c>
      <c r="C28" s="741">
        <v>5606.431606205496</v>
      </c>
      <c r="D28" s="741">
        <v>5965.848269225006</v>
      </c>
      <c r="E28" s="741">
        <v>5728.154425929997</v>
      </c>
      <c r="F28" s="747">
        <v>70.2002322110975</v>
      </c>
      <c r="G28" s="741">
        <v>1.268014782417736</v>
      </c>
      <c r="H28" s="741">
        <v>-237.69384329500917</v>
      </c>
      <c r="I28" s="742">
        <v>-3.984242182644159</v>
      </c>
      <c r="K28" s="738" t="s">
        <v>772</v>
      </c>
      <c r="L28" s="743">
        <v>95.42742179999999</v>
      </c>
      <c r="M28" s="744">
        <v>709.3493624900001</v>
      </c>
      <c r="N28" s="744">
        <v>159.51203882000001</v>
      </c>
      <c r="O28" s="744">
        <v>170.53473448</v>
      </c>
      <c r="P28" s="745">
        <v>613.9219406900002</v>
      </c>
      <c r="Q28" s="756">
        <v>643.3391252848457</v>
      </c>
      <c r="R28" s="756">
        <v>11.022695659999982</v>
      </c>
      <c r="S28" s="757">
        <v>6.910259402074629</v>
      </c>
    </row>
    <row r="29" spans="1:19" s="358" customFormat="1" ht="12.75">
      <c r="A29" s="738" t="s">
        <v>773</v>
      </c>
      <c r="B29" s="747">
        <v>0</v>
      </c>
      <c r="C29" s="741">
        <v>0</v>
      </c>
      <c r="D29" s="741">
        <v>0</v>
      </c>
      <c r="E29" s="741">
        <v>0</v>
      </c>
      <c r="F29" s="761">
        <v>0</v>
      </c>
      <c r="G29" s="762"/>
      <c r="H29" s="762">
        <v>0</v>
      </c>
      <c r="I29" s="763"/>
      <c r="J29" s="702"/>
      <c r="K29" s="764" t="s">
        <v>774</v>
      </c>
      <c r="L29" s="748">
        <v>42.752855</v>
      </c>
      <c r="M29" s="745">
        <v>100.30241665</v>
      </c>
      <c r="N29" s="745">
        <v>140.63570449</v>
      </c>
      <c r="O29" s="745">
        <v>95.76166986999999</v>
      </c>
      <c r="P29" s="748">
        <v>57.54956165</v>
      </c>
      <c r="Q29" s="756">
        <v>134.60986792577947</v>
      </c>
      <c r="R29" s="756">
        <v>-44.87403462</v>
      </c>
      <c r="S29" s="757">
        <v>-31.90799575593608</v>
      </c>
    </row>
    <row r="30" spans="1:19" s="358" customFormat="1" ht="12.75">
      <c r="A30" s="738" t="s">
        <v>775</v>
      </c>
      <c r="B30" s="747">
        <v>10318.766238829001</v>
      </c>
      <c r="C30" s="741">
        <v>10675.047126623002</v>
      </c>
      <c r="D30" s="741">
        <v>11334.190188690505</v>
      </c>
      <c r="E30" s="741">
        <v>11651.272626705002</v>
      </c>
      <c r="F30" s="747">
        <v>356.2808877940006</v>
      </c>
      <c r="G30" s="765">
        <v>3.4527469616797153</v>
      </c>
      <c r="H30" s="765">
        <v>317.0824380144968</v>
      </c>
      <c r="I30" s="766">
        <v>2.797574707462456</v>
      </c>
      <c r="K30" s="738" t="s">
        <v>776</v>
      </c>
      <c r="L30" s="748">
        <v>965.32206457</v>
      </c>
      <c r="M30" s="745">
        <v>565.84121884</v>
      </c>
      <c r="N30" s="745">
        <v>509.33917166</v>
      </c>
      <c r="O30" s="745">
        <v>423.06055297</v>
      </c>
      <c r="P30" s="748">
        <v>-399.48084572999994</v>
      </c>
      <c r="Q30" s="756">
        <v>-41.38316737926711</v>
      </c>
      <c r="R30" s="756">
        <v>-86.27861868999997</v>
      </c>
      <c r="S30" s="757">
        <v>-16.939325206189658</v>
      </c>
    </row>
    <row r="31" spans="1:19" s="358" customFormat="1" ht="12.75">
      <c r="A31" s="738" t="s">
        <v>777</v>
      </c>
      <c r="B31" s="747">
        <v>9189.805889198198</v>
      </c>
      <c r="C31" s="741">
        <v>9168.917825319999</v>
      </c>
      <c r="D31" s="741">
        <v>9800.926100849107</v>
      </c>
      <c r="E31" s="741">
        <v>10450.433866751997</v>
      </c>
      <c r="F31" s="747">
        <v>-20.88806387819932</v>
      </c>
      <c r="G31" s="765">
        <v>-0.2272960292094024</v>
      </c>
      <c r="H31" s="765">
        <v>649.5077659028902</v>
      </c>
      <c r="I31" s="766">
        <v>6.627004011861899</v>
      </c>
      <c r="K31" s="738" t="s">
        <v>778</v>
      </c>
      <c r="L31" s="748">
        <v>15071.635542429998</v>
      </c>
      <c r="M31" s="745">
        <v>17584.728489519995</v>
      </c>
      <c r="N31" s="745">
        <v>22735.644327280002</v>
      </c>
      <c r="O31" s="745">
        <v>25556.657326059998</v>
      </c>
      <c r="P31" s="748">
        <v>2513.0929470899973</v>
      </c>
      <c r="Q31" s="756">
        <v>16.674321376834538</v>
      </c>
      <c r="R31" s="756">
        <v>2821.0129987799955</v>
      </c>
      <c r="S31" s="757">
        <v>12.407886744582488</v>
      </c>
    </row>
    <row r="32" spans="1:19" s="358" customFormat="1" ht="12.75">
      <c r="A32" s="738" t="s">
        <v>779</v>
      </c>
      <c r="B32" s="747">
        <v>2972.0707567019003</v>
      </c>
      <c r="C32" s="741">
        <v>3381.283881077497</v>
      </c>
      <c r="D32" s="741">
        <v>3367.954711386999</v>
      </c>
      <c r="E32" s="741">
        <v>3999.981872095</v>
      </c>
      <c r="F32" s="747">
        <v>409.21312437559664</v>
      </c>
      <c r="G32" s="765">
        <v>13.768619857142953</v>
      </c>
      <c r="H32" s="765">
        <v>632.0271607080012</v>
      </c>
      <c r="I32" s="766">
        <v>18.765904380220075</v>
      </c>
      <c r="K32" s="738" t="s">
        <v>780</v>
      </c>
      <c r="L32" s="748">
        <v>1738.7345512500005</v>
      </c>
      <c r="M32" s="745">
        <v>1805.0003504600004</v>
      </c>
      <c r="N32" s="745">
        <v>1972.53856156</v>
      </c>
      <c r="O32" s="745">
        <v>2893.0810318779995</v>
      </c>
      <c r="P32" s="748">
        <v>66.26579920999984</v>
      </c>
      <c r="Q32" s="756">
        <v>3.8111509984293135</v>
      </c>
      <c r="R32" s="756">
        <v>920.5424703179995</v>
      </c>
      <c r="S32" s="757">
        <v>46.66790744967643</v>
      </c>
    </row>
    <row r="33" spans="1:19" s="358" customFormat="1" ht="12.75">
      <c r="A33" s="738" t="s">
        <v>781</v>
      </c>
      <c r="B33" s="747">
        <v>4880.383515715399</v>
      </c>
      <c r="C33" s="741">
        <v>5872.843827360001</v>
      </c>
      <c r="D33" s="741">
        <v>6010.591573545</v>
      </c>
      <c r="E33" s="741">
        <v>6548.0718658099995</v>
      </c>
      <c r="F33" s="747">
        <v>992.4603116446024</v>
      </c>
      <c r="G33" s="765">
        <v>20.335703299725637</v>
      </c>
      <c r="H33" s="765">
        <v>537.4802922649997</v>
      </c>
      <c r="I33" s="766">
        <v>8.942219508486717</v>
      </c>
      <c r="K33" s="738" t="s">
        <v>782</v>
      </c>
      <c r="L33" s="748">
        <v>973.1144404699999</v>
      </c>
      <c r="M33" s="745">
        <v>39.64859472999999</v>
      </c>
      <c r="N33" s="745">
        <v>41.79744922999999</v>
      </c>
      <c r="O33" s="745">
        <v>105.34879883</v>
      </c>
      <c r="P33" s="748">
        <v>-933.4658457399998</v>
      </c>
      <c r="Q33" s="756">
        <v>-95.92559794808406</v>
      </c>
      <c r="R33" s="756">
        <v>63.551349600000016</v>
      </c>
      <c r="S33" s="757">
        <v>152.04599986543252</v>
      </c>
    </row>
    <row r="34" spans="1:19" s="358" customFormat="1" ht="12.75">
      <c r="A34" s="738" t="s">
        <v>783</v>
      </c>
      <c r="B34" s="747">
        <v>0</v>
      </c>
      <c r="C34" s="741">
        <v>0</v>
      </c>
      <c r="D34" s="741">
        <v>0</v>
      </c>
      <c r="E34" s="741">
        <v>0</v>
      </c>
      <c r="F34" s="761">
        <v>0</v>
      </c>
      <c r="G34" s="762"/>
      <c r="H34" s="762">
        <v>0</v>
      </c>
      <c r="I34" s="763"/>
      <c r="K34" s="738" t="s">
        <v>784</v>
      </c>
      <c r="L34" s="748">
        <v>2665.4848295599995</v>
      </c>
      <c r="M34" s="745">
        <v>3143.8126712000003</v>
      </c>
      <c r="N34" s="745">
        <v>3313.9280454500017</v>
      </c>
      <c r="O34" s="745">
        <v>2773.226928770001</v>
      </c>
      <c r="P34" s="748">
        <v>478.32784164000077</v>
      </c>
      <c r="Q34" s="756">
        <v>17.945247196134293</v>
      </c>
      <c r="R34" s="756">
        <v>-540.7011166800007</v>
      </c>
      <c r="S34" s="757">
        <v>-16.316018611882033</v>
      </c>
    </row>
    <row r="35" spans="1:19" s="358" customFormat="1" ht="12.75">
      <c r="A35" s="738" t="s">
        <v>785</v>
      </c>
      <c r="B35" s="747">
        <v>6218.924523527301</v>
      </c>
      <c r="C35" s="741">
        <v>6931.337760849998</v>
      </c>
      <c r="D35" s="741">
        <v>7156.898515025001</v>
      </c>
      <c r="E35" s="741">
        <v>8112.56623931</v>
      </c>
      <c r="F35" s="747">
        <v>712.4132373226967</v>
      </c>
      <c r="G35" s="741">
        <v>11.455569763349118</v>
      </c>
      <c r="H35" s="741">
        <v>955.6677242849992</v>
      </c>
      <c r="I35" s="742">
        <v>13.353098723961168</v>
      </c>
      <c r="K35" s="738" t="s">
        <v>786</v>
      </c>
      <c r="L35" s="748">
        <v>0</v>
      </c>
      <c r="M35" s="745">
        <v>0</v>
      </c>
      <c r="N35" s="745">
        <v>0</v>
      </c>
      <c r="O35" s="745">
        <v>0</v>
      </c>
      <c r="P35" s="753">
        <v>0</v>
      </c>
      <c r="Q35" s="754"/>
      <c r="R35" s="754">
        <v>0</v>
      </c>
      <c r="S35" s="755"/>
    </row>
    <row r="36" spans="1:19" s="358" customFormat="1" ht="12.75">
      <c r="A36" s="738" t="s">
        <v>787</v>
      </c>
      <c r="B36" s="747">
        <v>1440.01335025</v>
      </c>
      <c r="C36" s="741">
        <v>1333.0759446370002</v>
      </c>
      <c r="D36" s="741">
        <v>1469.9452409685</v>
      </c>
      <c r="E36" s="741">
        <v>1377.218426445</v>
      </c>
      <c r="F36" s="747">
        <v>-106.93740561299978</v>
      </c>
      <c r="G36" s="741">
        <v>-7.42613987533063</v>
      </c>
      <c r="H36" s="741">
        <v>-92.72681452350002</v>
      </c>
      <c r="I36" s="742">
        <v>-6.308181552559419</v>
      </c>
      <c r="K36" s="738" t="s">
        <v>788</v>
      </c>
      <c r="L36" s="748">
        <v>4275.9443457</v>
      </c>
      <c r="M36" s="745">
        <v>3390.824346250001</v>
      </c>
      <c r="N36" s="745">
        <v>3290.27345412</v>
      </c>
      <c r="O36" s="745">
        <v>2769.6781035400004</v>
      </c>
      <c r="P36" s="748">
        <v>-885.1199994499989</v>
      </c>
      <c r="Q36" s="756">
        <v>-20.699988771839337</v>
      </c>
      <c r="R36" s="756">
        <v>-520.5953505799998</v>
      </c>
      <c r="S36" s="757">
        <v>-15.822251792723277</v>
      </c>
    </row>
    <row r="37" spans="1:19" s="358" customFormat="1" ht="12.75">
      <c r="A37" s="738" t="s">
        <v>789</v>
      </c>
      <c r="B37" s="747">
        <v>523.3728365700001</v>
      </c>
      <c r="C37" s="741">
        <v>571.36931411</v>
      </c>
      <c r="D37" s="741">
        <v>437.643276845</v>
      </c>
      <c r="E37" s="741">
        <v>735.38234934</v>
      </c>
      <c r="F37" s="747">
        <v>47.99647753999989</v>
      </c>
      <c r="G37" s="741">
        <v>9.170609207491886</v>
      </c>
      <c r="H37" s="741">
        <v>297.739072495</v>
      </c>
      <c r="I37" s="742">
        <v>68.03236522709113</v>
      </c>
      <c r="K37" s="738" t="s">
        <v>790</v>
      </c>
      <c r="L37" s="748">
        <v>943.9997264699999</v>
      </c>
      <c r="M37" s="745">
        <v>837.8474780700001</v>
      </c>
      <c r="N37" s="745">
        <v>522.98073641</v>
      </c>
      <c r="O37" s="745">
        <v>925.43702207</v>
      </c>
      <c r="P37" s="748">
        <v>-106.15224839999985</v>
      </c>
      <c r="Q37" s="756">
        <v>-11.24494482609083</v>
      </c>
      <c r="R37" s="756">
        <v>402.45628566000005</v>
      </c>
      <c r="S37" s="757">
        <v>76.95432310234986</v>
      </c>
    </row>
    <row r="38" spans="1:19" s="358" customFormat="1" ht="12.75">
      <c r="A38" s="738" t="s">
        <v>791</v>
      </c>
      <c r="B38" s="747">
        <v>422.6574516499999</v>
      </c>
      <c r="C38" s="741">
        <v>575.8445108489999</v>
      </c>
      <c r="D38" s="741">
        <v>590.317351435</v>
      </c>
      <c r="E38" s="741">
        <v>604.0884625700002</v>
      </c>
      <c r="F38" s="747">
        <v>153.18705919899998</v>
      </c>
      <c r="G38" s="741">
        <v>36.2437852688927</v>
      </c>
      <c r="H38" s="741">
        <v>13.771111135000183</v>
      </c>
      <c r="I38" s="742">
        <v>2.332831840623361</v>
      </c>
      <c r="K38" s="738" t="s">
        <v>792</v>
      </c>
      <c r="L38" s="748">
        <v>54132.479926579996</v>
      </c>
      <c r="M38" s="745">
        <v>43898.61677293001</v>
      </c>
      <c r="N38" s="745">
        <v>42852.56196691</v>
      </c>
      <c r="O38" s="745">
        <v>52921.962393985996</v>
      </c>
      <c r="P38" s="748">
        <v>-10233.863153649989</v>
      </c>
      <c r="Q38" s="756">
        <v>-18.905217657735616</v>
      </c>
      <c r="R38" s="756">
        <v>10069.400427075998</v>
      </c>
      <c r="S38" s="757">
        <v>23.49777928062134</v>
      </c>
    </row>
    <row r="39" spans="1:19" s="358" customFormat="1" ht="12.75">
      <c r="A39" s="738" t="s">
        <v>793</v>
      </c>
      <c r="B39" s="747">
        <v>1158.7748106039999</v>
      </c>
      <c r="C39" s="741">
        <v>1298.3521401699995</v>
      </c>
      <c r="D39" s="741">
        <v>1248.796771355</v>
      </c>
      <c r="E39" s="741">
        <v>1475.0773191300002</v>
      </c>
      <c r="F39" s="747">
        <v>139.57732956599966</v>
      </c>
      <c r="G39" s="741">
        <v>12.045250577482468</v>
      </c>
      <c r="H39" s="741">
        <v>226.2805477750003</v>
      </c>
      <c r="I39" s="742">
        <v>18.119885714428605</v>
      </c>
      <c r="K39" s="738" t="s">
        <v>794</v>
      </c>
      <c r="L39" s="749">
        <v>3716.7211540799995</v>
      </c>
      <c r="M39" s="750">
        <v>14009.408149410003</v>
      </c>
      <c r="N39" s="750">
        <v>15117.71036605</v>
      </c>
      <c r="O39" s="750">
        <v>5460.163642029998</v>
      </c>
      <c r="P39" s="745">
        <v>10292.686995330003</v>
      </c>
      <c r="Q39" s="756">
        <v>276.92922252268755</v>
      </c>
      <c r="R39" s="756">
        <v>-9657.546724020001</v>
      </c>
      <c r="S39" s="757">
        <v>-63.8823372731631</v>
      </c>
    </row>
    <row r="40" spans="1:19" s="358" customFormat="1" ht="12.75">
      <c r="A40" s="738" t="s">
        <v>795</v>
      </c>
      <c r="B40" s="747">
        <v>9878.140187305002</v>
      </c>
      <c r="C40" s="741">
        <v>10475.824765300002</v>
      </c>
      <c r="D40" s="741">
        <v>10559.0287117775</v>
      </c>
      <c r="E40" s="741">
        <v>11929.557458870004</v>
      </c>
      <c r="F40" s="747">
        <v>597.6845779949999</v>
      </c>
      <c r="G40" s="741">
        <v>6.050578010252585</v>
      </c>
      <c r="H40" s="741">
        <v>1370.5287470925032</v>
      </c>
      <c r="I40" s="742">
        <v>12.97968576942897</v>
      </c>
      <c r="K40" s="731" t="s">
        <v>796</v>
      </c>
      <c r="L40" s="735">
        <v>71808.49962001608</v>
      </c>
      <c r="M40" s="736">
        <v>80387.33992606102</v>
      </c>
      <c r="N40" s="736">
        <v>87566.273708083</v>
      </c>
      <c r="O40" s="736">
        <v>99132.52737405626</v>
      </c>
      <c r="P40" s="736">
        <v>8578.840306044935</v>
      </c>
      <c r="Q40" s="758">
        <v>11.946831296352064</v>
      </c>
      <c r="R40" s="758">
        <v>11566.253665973258</v>
      </c>
      <c r="S40" s="759">
        <v>13.208571264013496</v>
      </c>
    </row>
    <row r="41" spans="1:19" s="358" customFormat="1" ht="12.75">
      <c r="A41" s="738" t="s">
        <v>797</v>
      </c>
      <c r="B41" s="747">
        <v>23501.181649237995</v>
      </c>
      <c r="C41" s="741">
        <v>28592.37680857001</v>
      </c>
      <c r="D41" s="741">
        <v>29698.033114945003</v>
      </c>
      <c r="E41" s="741">
        <v>34172.014775958</v>
      </c>
      <c r="F41" s="747">
        <v>5091.1951593320155</v>
      </c>
      <c r="G41" s="741">
        <v>21.663570944302254</v>
      </c>
      <c r="H41" s="741">
        <v>4473.9816610129965</v>
      </c>
      <c r="I41" s="742">
        <v>15.06490899143602</v>
      </c>
      <c r="K41" s="738" t="s">
        <v>798</v>
      </c>
      <c r="L41" s="743">
        <v>5372.1953086981</v>
      </c>
      <c r="M41" s="744">
        <v>6873.543877284988</v>
      </c>
      <c r="N41" s="744">
        <v>7491.278704437999</v>
      </c>
      <c r="O41" s="744">
        <v>9789.161207016004</v>
      </c>
      <c r="P41" s="745">
        <v>1501.3485685868882</v>
      </c>
      <c r="Q41" s="756">
        <v>27.946649038542226</v>
      </c>
      <c r="R41" s="756">
        <v>2297.882502578005</v>
      </c>
      <c r="S41" s="757">
        <v>30.6741024228172</v>
      </c>
    </row>
    <row r="42" spans="1:19" s="358" customFormat="1" ht="12.75">
      <c r="A42" s="738" t="s">
        <v>799</v>
      </c>
      <c r="B42" s="747">
        <v>3816.6646512419998</v>
      </c>
      <c r="C42" s="741">
        <v>4304.85922131</v>
      </c>
      <c r="D42" s="741">
        <v>4300.898186126249</v>
      </c>
      <c r="E42" s="741">
        <v>4508.307499004</v>
      </c>
      <c r="F42" s="747">
        <v>488.1945700680003</v>
      </c>
      <c r="G42" s="741">
        <v>12.791130861055203</v>
      </c>
      <c r="H42" s="741">
        <v>207.4093128777513</v>
      </c>
      <c r="I42" s="742">
        <v>4.822465073616671</v>
      </c>
      <c r="K42" s="738" t="s">
        <v>800</v>
      </c>
      <c r="L42" s="748">
        <v>17392.70516889301</v>
      </c>
      <c r="M42" s="745">
        <v>20569.482922288014</v>
      </c>
      <c r="N42" s="745">
        <v>22990.984896433998</v>
      </c>
      <c r="O42" s="745">
        <v>26898.158760884002</v>
      </c>
      <c r="P42" s="748">
        <v>3176.777753395003</v>
      </c>
      <c r="Q42" s="756">
        <v>18.265000887134537</v>
      </c>
      <c r="R42" s="756">
        <v>3907.1738644500037</v>
      </c>
      <c r="S42" s="757">
        <v>16.994373586213886</v>
      </c>
    </row>
    <row r="43" spans="1:19" s="358" customFormat="1" ht="12.75">
      <c r="A43" s="738" t="s">
        <v>801</v>
      </c>
      <c r="B43" s="747">
        <v>30861.842249155005</v>
      </c>
      <c r="C43" s="741">
        <v>35674.26302013399</v>
      </c>
      <c r="D43" s="741">
        <v>34474.26013685199</v>
      </c>
      <c r="E43" s="741">
        <v>46241.82743849199</v>
      </c>
      <c r="F43" s="747">
        <v>4812.420770978988</v>
      </c>
      <c r="G43" s="741">
        <v>15.593433250442953</v>
      </c>
      <c r="H43" s="741">
        <v>11767.567301640003</v>
      </c>
      <c r="I43" s="742">
        <v>34.134357793108414</v>
      </c>
      <c r="K43" s="738" t="s">
        <v>802</v>
      </c>
      <c r="L43" s="748">
        <v>914.1013088680002</v>
      </c>
      <c r="M43" s="745">
        <v>789.66173157</v>
      </c>
      <c r="N43" s="745">
        <v>734.54777678</v>
      </c>
      <c r="O43" s="745">
        <v>771.5354302600002</v>
      </c>
      <c r="P43" s="748">
        <v>-124.43957729800013</v>
      </c>
      <c r="Q43" s="756">
        <v>-13.61332448501829</v>
      </c>
      <c r="R43" s="756">
        <v>36.987653480000176</v>
      </c>
      <c r="S43" s="757">
        <v>5.035431955446259</v>
      </c>
    </row>
    <row r="44" spans="1:19" s="358" customFormat="1" ht="12.75">
      <c r="A44" s="738" t="s">
        <v>803</v>
      </c>
      <c r="B44" s="747">
        <v>4426.329825808601</v>
      </c>
      <c r="C44" s="741">
        <v>4641.625095543999</v>
      </c>
      <c r="D44" s="741">
        <v>3906.360325489999</v>
      </c>
      <c r="E44" s="741">
        <v>4178.4376494937</v>
      </c>
      <c r="F44" s="747">
        <v>215.2952697353985</v>
      </c>
      <c r="G44" s="741">
        <v>4.863968077572449</v>
      </c>
      <c r="H44" s="741">
        <v>272.0773240037006</v>
      </c>
      <c r="I44" s="742">
        <v>6.96498278021939</v>
      </c>
      <c r="K44" s="738" t="s">
        <v>804</v>
      </c>
      <c r="L44" s="748">
        <v>2147.3281492892665</v>
      </c>
      <c r="M44" s="745">
        <v>1646.7460852500005</v>
      </c>
      <c r="N44" s="745">
        <v>1740.6561667300052</v>
      </c>
      <c r="O44" s="745">
        <v>2476.7055487300004</v>
      </c>
      <c r="P44" s="748">
        <v>-500.582064039266</v>
      </c>
      <c r="Q44" s="756">
        <v>-23.311856839624216</v>
      </c>
      <c r="R44" s="756">
        <v>736.0493819999951</v>
      </c>
      <c r="S44" s="757">
        <v>42.28574235787971</v>
      </c>
    </row>
    <row r="45" spans="1:19" s="358" customFormat="1" ht="12.75">
      <c r="A45" s="738" t="s">
        <v>805</v>
      </c>
      <c r="B45" s="751">
        <v>21056.5459694452</v>
      </c>
      <c r="C45" s="752">
        <v>28391.368296501198</v>
      </c>
      <c r="D45" s="752">
        <v>28586.908270035</v>
      </c>
      <c r="E45" s="752">
        <v>31551.597937297298</v>
      </c>
      <c r="F45" s="741">
        <v>7334.822327055997</v>
      </c>
      <c r="G45" s="741">
        <v>34.833929257435834</v>
      </c>
      <c r="H45" s="741">
        <v>2964.689667262297</v>
      </c>
      <c r="I45" s="742">
        <v>10.370795048060184</v>
      </c>
      <c r="K45" s="738" t="s">
        <v>806</v>
      </c>
      <c r="L45" s="748">
        <v>11088.357774517854</v>
      </c>
      <c r="M45" s="745">
        <v>12887.580350558925</v>
      </c>
      <c r="N45" s="745">
        <v>15312.859680540003</v>
      </c>
      <c r="O45" s="745">
        <v>17102.413839849753</v>
      </c>
      <c r="P45" s="748">
        <v>1799.222576041071</v>
      </c>
      <c r="Q45" s="756">
        <v>16.22623126551583</v>
      </c>
      <c r="R45" s="756">
        <v>1789.5541593097496</v>
      </c>
      <c r="S45" s="757">
        <v>11.686609794929183</v>
      </c>
    </row>
    <row r="46" spans="1:19" s="724" customFormat="1" ht="12.75">
      <c r="A46" s="731" t="s">
        <v>807</v>
      </c>
      <c r="B46" s="732">
        <v>96067.50773841665</v>
      </c>
      <c r="C46" s="733">
        <v>107278.277332979</v>
      </c>
      <c r="D46" s="733">
        <v>119562.23078561232</v>
      </c>
      <c r="E46" s="733">
        <v>139625.70521783677</v>
      </c>
      <c r="F46" s="733">
        <v>11210.769594562356</v>
      </c>
      <c r="G46" s="733">
        <v>11.669678810746598</v>
      </c>
      <c r="H46" s="733">
        <v>20063.47443222445</v>
      </c>
      <c r="I46" s="734">
        <v>16.78077959937062</v>
      </c>
      <c r="K46" s="738" t="s">
        <v>808</v>
      </c>
      <c r="L46" s="748">
        <v>17317.432060056362</v>
      </c>
      <c r="M46" s="745">
        <v>20109.287672302784</v>
      </c>
      <c r="N46" s="745">
        <v>21069.005518539998</v>
      </c>
      <c r="O46" s="745">
        <v>22849.920883806</v>
      </c>
      <c r="P46" s="748">
        <v>2791.8556122464215</v>
      </c>
      <c r="Q46" s="756">
        <v>16.12164899832923</v>
      </c>
      <c r="R46" s="756">
        <v>1780.9153652660025</v>
      </c>
      <c r="S46" s="757">
        <v>8.452773737701376</v>
      </c>
    </row>
    <row r="47" spans="1:19" s="358" customFormat="1" ht="12.75">
      <c r="A47" s="738" t="s">
        <v>809</v>
      </c>
      <c r="B47" s="739">
        <v>76131.41699176302</v>
      </c>
      <c r="C47" s="740">
        <v>84332.43948848403</v>
      </c>
      <c r="D47" s="740">
        <v>96118.09947642233</v>
      </c>
      <c r="E47" s="740">
        <v>113785.60758000179</v>
      </c>
      <c r="F47" s="741">
        <v>8201.022496721009</v>
      </c>
      <c r="G47" s="741">
        <v>10.77219211302518</v>
      </c>
      <c r="H47" s="741">
        <v>17667.508103579457</v>
      </c>
      <c r="I47" s="742">
        <v>18.381041863934563</v>
      </c>
      <c r="K47" s="738" t="s">
        <v>810</v>
      </c>
      <c r="L47" s="748">
        <v>2327.531839657</v>
      </c>
      <c r="M47" s="745">
        <v>2594.0766735700004</v>
      </c>
      <c r="N47" s="745">
        <v>2713.4745796810003</v>
      </c>
      <c r="O47" s="745">
        <v>3054.58514295</v>
      </c>
      <c r="P47" s="748">
        <v>266.5448339130003</v>
      </c>
      <c r="Q47" s="756">
        <v>11.45182331650853</v>
      </c>
      <c r="R47" s="756">
        <v>341.1105632689996</v>
      </c>
      <c r="S47" s="757">
        <v>12.570987980624496</v>
      </c>
    </row>
    <row r="48" spans="1:19" s="358" customFormat="1" ht="12.75">
      <c r="A48" s="738" t="s">
        <v>811</v>
      </c>
      <c r="B48" s="747">
        <v>9336.069629888998</v>
      </c>
      <c r="C48" s="741">
        <v>11003.84313673</v>
      </c>
      <c r="D48" s="741">
        <v>11157.8985131</v>
      </c>
      <c r="E48" s="741">
        <v>11621.98950574</v>
      </c>
      <c r="F48" s="747">
        <v>1667.773506841002</v>
      </c>
      <c r="G48" s="741">
        <v>17.863764656399965</v>
      </c>
      <c r="H48" s="741">
        <v>464.09099263999997</v>
      </c>
      <c r="I48" s="742">
        <v>4.159304658445594</v>
      </c>
      <c r="K48" s="738" t="s">
        <v>812</v>
      </c>
      <c r="L48" s="749">
        <v>15248.848010036509</v>
      </c>
      <c r="M48" s="750">
        <v>14916.960613236288</v>
      </c>
      <c r="N48" s="750">
        <v>15513.466384940002</v>
      </c>
      <c r="O48" s="750">
        <v>16190.046560560495</v>
      </c>
      <c r="P48" s="745">
        <v>-331.8873968002208</v>
      </c>
      <c r="Q48" s="754">
        <v>-2.176475210335749</v>
      </c>
      <c r="R48" s="756">
        <v>676.5801756204928</v>
      </c>
      <c r="S48" s="757">
        <v>4.361244346249373</v>
      </c>
    </row>
    <row r="49" spans="1:19" s="358" customFormat="1" ht="12.75">
      <c r="A49" s="738" t="s">
        <v>813</v>
      </c>
      <c r="B49" s="751">
        <v>10600.0211167646</v>
      </c>
      <c r="C49" s="752">
        <v>11941.994707764996</v>
      </c>
      <c r="D49" s="752">
        <v>12286.232796089997</v>
      </c>
      <c r="E49" s="752">
        <v>14218.108132095002</v>
      </c>
      <c r="F49" s="741">
        <v>1341.9735910003965</v>
      </c>
      <c r="G49" s="741">
        <v>12.660102996191025</v>
      </c>
      <c r="H49" s="741">
        <v>1931.875336005005</v>
      </c>
      <c r="I49" s="742">
        <v>15.723903071573005</v>
      </c>
      <c r="K49" s="731" t="s">
        <v>814</v>
      </c>
      <c r="L49" s="735">
        <v>44441.295981759795</v>
      </c>
      <c r="M49" s="736">
        <v>44914.128303248464</v>
      </c>
      <c r="N49" s="736">
        <v>52557.46850573962</v>
      </c>
      <c r="O49" s="736">
        <v>54152.42240470023</v>
      </c>
      <c r="P49" s="736">
        <v>472.83232148866955</v>
      </c>
      <c r="Q49" s="758">
        <v>1.0639480938691255</v>
      </c>
      <c r="R49" s="758">
        <v>1594.953898960608</v>
      </c>
      <c r="S49" s="759">
        <v>3.0346855438564906</v>
      </c>
    </row>
    <row r="50" spans="1:19" s="724" customFormat="1" ht="12.75">
      <c r="A50" s="731" t="s">
        <v>815</v>
      </c>
      <c r="B50" s="732">
        <v>13050.615188376902</v>
      </c>
      <c r="C50" s="733">
        <v>14369.117250054198</v>
      </c>
      <c r="D50" s="733">
        <v>14096.226503636</v>
      </c>
      <c r="E50" s="733">
        <v>15436.104385512694</v>
      </c>
      <c r="F50" s="733">
        <v>1318.5020616772963</v>
      </c>
      <c r="G50" s="733">
        <v>10.102987810502425</v>
      </c>
      <c r="H50" s="733">
        <v>1339.8778818766932</v>
      </c>
      <c r="I50" s="734">
        <v>9.505223837961765</v>
      </c>
      <c r="K50" s="738" t="s">
        <v>816</v>
      </c>
      <c r="L50" s="743">
        <v>27452.72882057</v>
      </c>
      <c r="M50" s="744">
        <v>28587.9924933899</v>
      </c>
      <c r="N50" s="744">
        <v>32043.60831100969</v>
      </c>
      <c r="O50" s="744">
        <v>31539.004114120016</v>
      </c>
      <c r="P50" s="745">
        <v>1135.2636728198995</v>
      </c>
      <c r="Q50" s="756">
        <v>4.135339988384907</v>
      </c>
      <c r="R50" s="756">
        <v>-504.6041968896752</v>
      </c>
      <c r="S50" s="757">
        <v>-1.5747421201509972</v>
      </c>
    </row>
    <row r="51" spans="1:19" s="358" customFormat="1" ht="12.75">
      <c r="A51" s="738" t="s">
        <v>817</v>
      </c>
      <c r="B51" s="739">
        <v>1624.8554856638025</v>
      </c>
      <c r="C51" s="740">
        <v>2355.190868566</v>
      </c>
      <c r="D51" s="740">
        <v>2728.635840231</v>
      </c>
      <c r="E51" s="740">
        <v>3431.2319667215</v>
      </c>
      <c r="F51" s="741">
        <v>730.3353829021976</v>
      </c>
      <c r="G51" s="741">
        <v>44.94771315640009</v>
      </c>
      <c r="H51" s="741">
        <v>702.5961264905</v>
      </c>
      <c r="I51" s="742">
        <v>25.7489884187338</v>
      </c>
      <c r="K51" s="738" t="s">
        <v>818</v>
      </c>
      <c r="L51" s="748">
        <v>8419.615560945296</v>
      </c>
      <c r="M51" s="745">
        <v>8482.658371069958</v>
      </c>
      <c r="N51" s="745">
        <v>8460.906970401</v>
      </c>
      <c r="O51" s="745">
        <v>8099.245344139002</v>
      </c>
      <c r="P51" s="748">
        <v>63.04281012466163</v>
      </c>
      <c r="Q51" s="756">
        <v>0.7487611479209108</v>
      </c>
      <c r="R51" s="756">
        <v>-361.6616262619982</v>
      </c>
      <c r="S51" s="757">
        <v>-4.274501865192562</v>
      </c>
    </row>
    <row r="52" spans="1:19" s="358" customFormat="1" ht="12.75">
      <c r="A52" s="738" t="s">
        <v>819</v>
      </c>
      <c r="B52" s="747">
        <v>124.51034241950003</v>
      </c>
      <c r="C52" s="741">
        <v>0</v>
      </c>
      <c r="D52" s="741">
        <v>88</v>
      </c>
      <c r="E52" s="741">
        <v>82</v>
      </c>
      <c r="F52" s="747">
        <v>-124.51034241950003</v>
      </c>
      <c r="G52" s="741">
        <v>-100</v>
      </c>
      <c r="H52" s="741">
        <v>-6</v>
      </c>
      <c r="I52" s="742">
        <v>-6.8181818181818175</v>
      </c>
      <c r="K52" s="738" t="s">
        <v>820</v>
      </c>
      <c r="L52" s="748">
        <v>8195.364030595</v>
      </c>
      <c r="M52" s="745">
        <v>7403.521464943</v>
      </c>
      <c r="N52" s="745">
        <v>11642.070250589</v>
      </c>
      <c r="O52" s="745">
        <v>14031.492453510007</v>
      </c>
      <c r="P52" s="748">
        <v>-791.8425656519994</v>
      </c>
      <c r="Q52" s="756">
        <v>-9.66207922791332</v>
      </c>
      <c r="R52" s="756">
        <v>2389.422202921007</v>
      </c>
      <c r="S52" s="757">
        <v>20.524031821575033</v>
      </c>
    </row>
    <row r="53" spans="1:19" s="358" customFormat="1" ht="12.75">
      <c r="A53" s="738" t="s">
        <v>821</v>
      </c>
      <c r="B53" s="747">
        <v>1450.2576203029998</v>
      </c>
      <c r="C53" s="741">
        <v>1214.7102602700004</v>
      </c>
      <c r="D53" s="741">
        <v>908.9005225300001</v>
      </c>
      <c r="E53" s="741">
        <v>1074.1067838900003</v>
      </c>
      <c r="F53" s="747">
        <v>-235.54736003299945</v>
      </c>
      <c r="G53" s="741">
        <v>-16.24175985945083</v>
      </c>
      <c r="H53" s="741">
        <v>165.2062613600002</v>
      </c>
      <c r="I53" s="742">
        <v>18.17649536608636</v>
      </c>
      <c r="K53" s="738" t="s">
        <v>822</v>
      </c>
      <c r="L53" s="749">
        <v>373.5875696494924</v>
      </c>
      <c r="M53" s="750">
        <v>439.95597384559994</v>
      </c>
      <c r="N53" s="750">
        <v>410.88297373892766</v>
      </c>
      <c r="O53" s="750">
        <v>482.1104929311995</v>
      </c>
      <c r="P53" s="745">
        <v>66.36840419610752</v>
      </c>
      <c r="Q53" s="756">
        <v>17.76515322990423</v>
      </c>
      <c r="R53" s="756">
        <v>71.22751919227181</v>
      </c>
      <c r="S53" s="757">
        <v>17.335232595334872</v>
      </c>
    </row>
    <row r="54" spans="1:19" s="358" customFormat="1" ht="12.75">
      <c r="A54" s="738" t="s">
        <v>823</v>
      </c>
      <c r="B54" s="747">
        <v>888.2142757400002</v>
      </c>
      <c r="C54" s="741">
        <v>688.6731436900001</v>
      </c>
      <c r="D54" s="741">
        <v>468.31326961</v>
      </c>
      <c r="E54" s="741">
        <v>449.95561564</v>
      </c>
      <c r="F54" s="747">
        <v>-199.5411320500001</v>
      </c>
      <c r="G54" s="741">
        <v>-22.465427262329904</v>
      </c>
      <c r="H54" s="741">
        <v>-18.35765397</v>
      </c>
      <c r="I54" s="742">
        <v>-3.9199516992733967</v>
      </c>
      <c r="K54" s="731" t="s">
        <v>824</v>
      </c>
      <c r="L54" s="735">
        <v>1255.4869270099998</v>
      </c>
      <c r="M54" s="736">
        <v>1188.77426786001</v>
      </c>
      <c r="N54" s="736">
        <v>1181.2053794421</v>
      </c>
      <c r="O54" s="736">
        <v>1583.196467141</v>
      </c>
      <c r="P54" s="736">
        <v>-66.7126591499898</v>
      </c>
      <c r="Q54" s="758">
        <v>-5.313688077092853</v>
      </c>
      <c r="R54" s="758">
        <v>401.9910876989002</v>
      </c>
      <c r="S54" s="759">
        <v>34.032277087052066</v>
      </c>
    </row>
    <row r="55" spans="1:19" s="358" customFormat="1" ht="12.75">
      <c r="A55" s="738" t="s">
        <v>825</v>
      </c>
      <c r="B55" s="747">
        <v>338.189744698</v>
      </c>
      <c r="C55" s="741">
        <v>330.1907324099999</v>
      </c>
      <c r="D55" s="741">
        <v>313.80593701</v>
      </c>
      <c r="E55" s="741">
        <v>304.53962315</v>
      </c>
      <c r="F55" s="747">
        <v>-7.999012288000131</v>
      </c>
      <c r="G55" s="741">
        <v>-2.3652438944129326</v>
      </c>
      <c r="H55" s="741">
        <v>-9.266313859999968</v>
      </c>
      <c r="I55" s="742">
        <v>-2.9528803528356065</v>
      </c>
      <c r="K55" s="731" t="s">
        <v>826</v>
      </c>
      <c r="L55" s="735">
        <v>149741.33122370986</v>
      </c>
      <c r="M55" s="735">
        <v>157765.23889507653</v>
      </c>
      <c r="N55" s="735">
        <v>176637.06983665196</v>
      </c>
      <c r="O55" s="735">
        <v>201784.34784382116</v>
      </c>
      <c r="P55" s="736">
        <v>8023.907671366673</v>
      </c>
      <c r="Q55" s="758">
        <v>5.358512313062819</v>
      </c>
      <c r="R55" s="758">
        <v>25147.278007169196</v>
      </c>
      <c r="S55" s="759">
        <v>14.236693368172693</v>
      </c>
    </row>
    <row r="56" spans="1:19" s="358" customFormat="1" ht="13.5" thickBot="1">
      <c r="A56" s="738" t="s">
        <v>827</v>
      </c>
      <c r="B56" s="747">
        <v>1231.6148890784998</v>
      </c>
      <c r="C56" s="741">
        <v>1240.00051559</v>
      </c>
      <c r="D56" s="741">
        <v>1114.9768798520006</v>
      </c>
      <c r="E56" s="741">
        <v>1463.9464924500003</v>
      </c>
      <c r="F56" s="747">
        <v>8.385626511500277</v>
      </c>
      <c r="G56" s="741">
        <v>0.6808643339619289</v>
      </c>
      <c r="H56" s="741">
        <v>348.9696125979997</v>
      </c>
      <c r="I56" s="742">
        <v>31.298372092192718</v>
      </c>
      <c r="K56" s="767" t="s">
        <v>828</v>
      </c>
      <c r="L56" s="768">
        <v>955537.0444882152</v>
      </c>
      <c r="M56" s="768">
        <v>1046546.9193088865</v>
      </c>
      <c r="N56" s="768">
        <v>1133347.9896207498</v>
      </c>
      <c r="O56" s="768">
        <v>1277159.3715795956</v>
      </c>
      <c r="P56" s="768">
        <v>91009.77482067133</v>
      </c>
      <c r="Q56" s="769">
        <v>9.524463268654968</v>
      </c>
      <c r="R56" s="769">
        <v>143811.38195884565</v>
      </c>
      <c r="S56" s="770">
        <v>12.68907548924748</v>
      </c>
    </row>
    <row r="57" spans="1:11" s="358" customFormat="1" ht="13.5" thickTop="1">
      <c r="A57" s="738" t="s">
        <v>829</v>
      </c>
      <c r="B57" s="747">
        <v>3235.5353183466</v>
      </c>
      <c r="C57" s="741">
        <v>3370.530529331499</v>
      </c>
      <c r="D57" s="741">
        <v>3203.131745606</v>
      </c>
      <c r="E57" s="741">
        <v>3138.141102631197</v>
      </c>
      <c r="F57" s="747">
        <v>134.99521098489913</v>
      </c>
      <c r="G57" s="741">
        <v>4.172268193749263</v>
      </c>
      <c r="H57" s="741">
        <v>-64.990642974803</v>
      </c>
      <c r="I57" s="742">
        <v>-2.0289718980168714</v>
      </c>
      <c r="K57" s="771" t="s">
        <v>697</v>
      </c>
    </row>
    <row r="58" spans="1:9" s="358" customFormat="1" ht="12.75">
      <c r="A58" s="738" t="s">
        <v>830</v>
      </c>
      <c r="B58" s="747">
        <v>1872.9235212053002</v>
      </c>
      <c r="C58" s="741">
        <v>1929.5058273662007</v>
      </c>
      <c r="D58" s="741">
        <v>1949.2470419510007</v>
      </c>
      <c r="E58" s="741">
        <v>2457.596016650001</v>
      </c>
      <c r="F58" s="747">
        <v>56.58230616090054</v>
      </c>
      <c r="G58" s="741">
        <v>3.021068693957541</v>
      </c>
      <c r="H58" s="741">
        <v>508.3489746990001</v>
      </c>
      <c r="I58" s="742">
        <v>26.07924823064981</v>
      </c>
    </row>
    <row r="59" spans="1:9" s="358" customFormat="1" ht="12.75">
      <c r="A59" s="738" t="s">
        <v>831</v>
      </c>
      <c r="B59" s="747">
        <v>577.281321707</v>
      </c>
      <c r="C59" s="741">
        <v>796.5211518505</v>
      </c>
      <c r="D59" s="741">
        <v>714.2748082699997</v>
      </c>
      <c r="E59" s="741">
        <v>683.7852780899999</v>
      </c>
      <c r="F59" s="747">
        <v>219.23983014350006</v>
      </c>
      <c r="G59" s="741">
        <v>37.97798783705938</v>
      </c>
      <c r="H59" s="741">
        <v>-30.489530179999747</v>
      </c>
      <c r="I59" s="742">
        <v>-4.268599399976955</v>
      </c>
    </row>
    <row r="60" spans="1:9" s="358" customFormat="1" ht="12.75">
      <c r="A60" s="738" t="s">
        <v>832</v>
      </c>
      <c r="B60" s="747">
        <v>1285.1882368817</v>
      </c>
      <c r="C60" s="741">
        <v>1831.02706777</v>
      </c>
      <c r="D60" s="741">
        <v>1983.981852081</v>
      </c>
      <c r="E60" s="741">
        <v>1609.15457256</v>
      </c>
      <c r="F60" s="747">
        <v>545.8388308883</v>
      </c>
      <c r="G60" s="741">
        <v>42.47150847043924</v>
      </c>
      <c r="H60" s="741">
        <v>-374.82727952100004</v>
      </c>
      <c r="I60" s="742">
        <v>-18.892676822010415</v>
      </c>
    </row>
    <row r="61" spans="1:9" s="358" customFormat="1" ht="12.75">
      <c r="A61" s="738" t="s">
        <v>833</v>
      </c>
      <c r="B61" s="747">
        <v>380.224902153</v>
      </c>
      <c r="C61" s="741">
        <v>547.59663964</v>
      </c>
      <c r="D61" s="741">
        <v>553.7359723510002</v>
      </c>
      <c r="E61" s="741">
        <v>616.4242425</v>
      </c>
      <c r="F61" s="747">
        <v>167.37173748700002</v>
      </c>
      <c r="G61" s="741">
        <v>44.019141444778576</v>
      </c>
      <c r="H61" s="741">
        <v>62.68827014899978</v>
      </c>
      <c r="I61" s="742">
        <v>11.32096762340431</v>
      </c>
    </row>
    <row r="62" spans="1:9" s="358" customFormat="1" ht="12.75">
      <c r="A62" s="738" t="s">
        <v>834</v>
      </c>
      <c r="B62" s="747">
        <v>40.862175320000006</v>
      </c>
      <c r="C62" s="741">
        <v>62.378776210000005</v>
      </c>
      <c r="D62" s="741">
        <v>66.699491021</v>
      </c>
      <c r="E62" s="741">
        <v>85.05277013</v>
      </c>
      <c r="F62" s="747">
        <v>21.51660089</v>
      </c>
      <c r="G62" s="741">
        <v>52.65652335319675</v>
      </c>
      <c r="H62" s="741">
        <v>18.353279109</v>
      </c>
      <c r="I62" s="742">
        <v>27.516370557043025</v>
      </c>
    </row>
    <row r="63" spans="1:9" s="358" customFormat="1" ht="13.5" thickBot="1">
      <c r="A63" s="772" t="s">
        <v>835</v>
      </c>
      <c r="B63" s="773">
        <v>0.9676972799999999</v>
      </c>
      <c r="C63" s="773">
        <v>2.79173736</v>
      </c>
      <c r="D63" s="773">
        <v>2.5243661310000003</v>
      </c>
      <c r="E63" s="773">
        <v>40.169921099999996</v>
      </c>
      <c r="F63" s="773">
        <v>1.82404008</v>
      </c>
      <c r="G63" s="773">
        <v>188.49283941358192</v>
      </c>
      <c r="H63" s="773">
        <v>37.645554968999996</v>
      </c>
      <c r="I63" s="774">
        <v>1491.2874367430654</v>
      </c>
    </row>
    <row r="64" spans="1:5" ht="13.5" thickTop="1">
      <c r="A64" s="771" t="s">
        <v>697</v>
      </c>
      <c r="B64" s="683"/>
      <c r="C64" s="683"/>
      <c r="D64" s="683"/>
      <c r="E64" s="683"/>
    </row>
  </sheetData>
  <sheetProtection/>
  <mergeCells count="10">
    <mergeCell ref="F5:G5"/>
    <mergeCell ref="H5:I5"/>
    <mergeCell ref="P5:Q5"/>
    <mergeCell ref="R5:S5"/>
    <mergeCell ref="A1:S1"/>
    <mergeCell ref="A2:S2"/>
    <mergeCell ref="H3:I3"/>
    <mergeCell ref="R3:S3"/>
    <mergeCell ref="F4:I4"/>
    <mergeCell ref="P4:S4"/>
  </mergeCells>
  <printOptions/>
  <pageMargins left="0.7" right="0.7" top="0.75" bottom="0.75" header="0.3" footer="0.3"/>
  <pageSetup fitToHeight="1" fitToWidth="1" horizontalDpi="600" verticalDpi="600" orientation="landscape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NRB</dc:creator>
  <cp:keywords/>
  <dc:description/>
  <cp:lastModifiedBy>Pratima Adhikari</cp:lastModifiedBy>
  <cp:lastPrinted>2015-03-15T04:59:20Z</cp:lastPrinted>
  <dcterms:created xsi:type="dcterms:W3CDTF">2015-03-11T07:18:59Z</dcterms:created>
  <dcterms:modified xsi:type="dcterms:W3CDTF">2022-01-30T09:45:23Z</dcterms:modified>
  <cp:category/>
  <cp:version/>
  <cp:contentType/>
  <cp:contentStatus/>
</cp:coreProperties>
</file>