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tabRatio="727" activeTab="0"/>
  </bookViews>
  <sheets>
    <sheet name="cover 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Customwise Trade" sheetId="15" r:id="rId15"/>
    <sheet name="M_India$" sheetId="16" r:id="rId16"/>
    <sheet name="X&amp;MPrice Index &amp;TOT" sheetId="17" r:id="rId17"/>
    <sheet name="BOP" sheetId="18" r:id="rId18"/>
    <sheet name="Reserve" sheetId="19" r:id="rId19"/>
    <sheet name="Reserve $" sheetId="20" r:id="rId20"/>
    <sheet name="Exchange Rate" sheetId="21" r:id="rId21"/>
    <sheet name="GBO" sheetId="22" r:id="rId22"/>
    <sheet name="Revenue" sheetId="23" r:id="rId23"/>
    <sheet name="ODD" sheetId="24" r:id="rId24"/>
    <sheet name="MS" sheetId="25" r:id="rId25"/>
    <sheet name="CBS" sheetId="26" r:id="rId26"/>
    <sheet name="ODCS" sheetId="27" r:id="rId27"/>
    <sheet name="CALCB" sheetId="28" r:id="rId28"/>
    <sheet name="CALDB" sheetId="29" r:id="rId29"/>
    <sheet name="CALFC" sheetId="30" r:id="rId30"/>
    <sheet name="Deposits" sheetId="31" r:id="rId31"/>
    <sheet name="Sect credit" sheetId="32" r:id="rId32"/>
    <sheet name="Secu Credit" sheetId="33" r:id="rId33"/>
    <sheet name="Loan to Gov Ent" sheetId="34" r:id="rId34"/>
    <sheet name="Monetary Operation" sheetId="35" r:id="rId35"/>
    <sheet name="Purchase &amp; Sale of FC" sheetId="36" r:id="rId36"/>
    <sheet name="Inter bank" sheetId="37" r:id="rId37"/>
    <sheet name="Int Rate" sheetId="38" r:id="rId38"/>
    <sheet name="TBs 91_364" sheetId="39" r:id="rId39"/>
  </sheets>
  <externalReferences>
    <externalReference r:id="rId42"/>
    <externalReference r:id="rId43"/>
    <externalReference r:id="rId44"/>
    <externalReference r:id="rId45"/>
    <externalReference r:id="rId46"/>
  </externalReferences>
  <definedNames>
    <definedName name="a" localSheetId="0">#REF!</definedName>
    <definedName name="a" localSheetId="21">#REF!</definedName>
    <definedName name="a" localSheetId="23">#REF!</definedName>
    <definedName name="a" localSheetId="16">#REF!</definedName>
    <definedName name="a">#REF!</definedName>
    <definedName name="b" localSheetId="0">#REF!</definedName>
    <definedName name="b" localSheetId="16">#REF!</definedName>
    <definedName name="b">#REF!</definedName>
    <definedName name="manoj" localSheetId="0">#REF!</definedName>
    <definedName name="manoj" localSheetId="21">#REF!</definedName>
    <definedName name="manoj" localSheetId="23">#REF!</definedName>
    <definedName name="manoj" localSheetId="16">#REF!</definedName>
    <definedName name="manoj">#REF!</definedName>
    <definedName name="_xlnm.Print_Area" localSheetId="17">'BOP'!$A$1:$L$68</definedName>
    <definedName name="_xlnm.Print_Area" localSheetId="25">'CBS'!#REF!</definedName>
    <definedName name="_xlnm.Print_Area" localSheetId="0">'cover '!$A$1:$H$50</definedName>
    <definedName name="_xlnm.Print_Area" localSheetId="14">'Customwise Trade'!$A$1:$H$23</definedName>
    <definedName name="_xlnm.Print_Area" localSheetId="7">'Direction'!$A$1:$H$58</definedName>
    <definedName name="_xlnm.Print_Area" localSheetId="21">'GBO'!$A$1:$H$53</definedName>
    <definedName name="_xlnm.Print_Area" localSheetId="36">'Inter bank'!$A$1:$I$20</definedName>
    <definedName name="_xlnm.Print_Area" localSheetId="15">'M_India$'!$A$1:$L$19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<sst xmlns="http://schemas.openxmlformats.org/spreadsheetml/2006/main" count="2566" uniqueCount="1121">
  <si>
    <t>Government Budgetary Operation+</t>
  </si>
  <si>
    <t xml:space="preserve"> (Rs. in million)</t>
  </si>
  <si>
    <t>Heads</t>
  </si>
  <si>
    <t>-</t>
  </si>
  <si>
    <t>Total Expenditure</t>
  </si>
  <si>
    <t>Total Resources</t>
  </si>
  <si>
    <t>Revenue and Grants</t>
  </si>
  <si>
    <t>Deficits(-) Surplus(+)</t>
  </si>
  <si>
    <t>Sources of Financing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</si>
  <si>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</si>
  <si>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</si>
  <si>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</si>
  <si>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</si>
  <si>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Amount</t>
  </si>
  <si>
    <t xml:space="preserve">  Recurrent</t>
  </si>
  <si>
    <t xml:space="preserve">  Capital</t>
  </si>
  <si>
    <t xml:space="preserve">  Financial</t>
  </si>
  <si>
    <t>2014/15</t>
  </si>
  <si>
    <t>Revenue</t>
  </si>
  <si>
    <t>2015/16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</si>
  <si>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</si>
  <si>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</si>
  <si>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</si>
  <si>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</si>
  <si>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</si>
  <si>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Expenditure of Budget</t>
  </si>
  <si>
    <t>b.Foreign Loans</t>
  </si>
  <si>
    <t>c.Foreign Grants</t>
  </si>
  <si>
    <t xml:space="preserve">a.Domestic Resources </t>
  </si>
  <si>
    <t>Local Authorities' Accounts (LAA)#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</si>
  <si>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</si>
  <si>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</si>
  <si>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</si>
  <si>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</si>
  <si>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</si>
  <si>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t>Others@</t>
  </si>
  <si>
    <t>Principal Refund and Share Divestment</t>
  </si>
  <si>
    <t>Domestic Borrowings</t>
  </si>
  <si>
    <t>Internal Loans</t>
  </si>
  <si>
    <t>Foreign Loans</t>
  </si>
  <si>
    <t>(Rs. in million)</t>
  </si>
  <si>
    <t>2016/17</t>
  </si>
  <si>
    <t>Mid-Aug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</si>
  <si>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</si>
  <si>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</si>
  <si>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</si>
  <si>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</si>
  <si>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</si>
  <si>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</si>
  <si>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</si>
  <si>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 xml:space="preserve">    a. Nepal Rastra Bank (Secondary Market)</t>
  </si>
  <si>
    <t>Foreign Employment Bond</t>
  </si>
  <si>
    <t>Total Domestic Debt</t>
  </si>
  <si>
    <t>Outstanding Domestic Debt of the GoN</t>
  </si>
  <si>
    <t>No.</t>
  </si>
  <si>
    <t xml:space="preserve"> Name of Bonds/Ownership</t>
  </si>
  <si>
    <t>Development Bond</t>
  </si>
  <si>
    <t>National Saving Bond</t>
  </si>
  <si>
    <t>Citizen Saving Bond</t>
  </si>
  <si>
    <t>a. Nepal Rastra Bank</t>
  </si>
  <si>
    <t>b. Others</t>
  </si>
  <si>
    <t>Balance at NRB (Overdraft (+)/Surplus(-)</t>
  </si>
  <si>
    <t>Table 24</t>
  </si>
  <si>
    <t>Table 22</t>
  </si>
  <si>
    <r>
      <t>(</t>
    </r>
    <r>
      <rPr>
        <b/>
        <i/>
        <sz val="9"/>
        <rFont val="Times New Roman"/>
        <family val="1"/>
      </rPr>
      <t>On Cash Basis)</t>
    </r>
  </si>
  <si>
    <t>Annual</t>
  </si>
  <si>
    <t>Foreign Grants</t>
  </si>
  <si>
    <r>
      <t>Overdrafts</t>
    </r>
    <r>
      <rPr>
        <vertAlign val="superscript"/>
        <sz val="10"/>
        <rFont val="Times New Roman"/>
        <family val="1"/>
      </rPr>
      <t>++</t>
    </r>
  </si>
  <si>
    <t>Miscellaneous Items:</t>
  </si>
  <si>
    <t>Foreign Grants received</t>
  </si>
  <si>
    <t>Foreign Loans received</t>
  </si>
  <si>
    <r>
      <t>2016/17</t>
    </r>
    <r>
      <rPr>
        <b/>
        <vertAlign val="superscript"/>
        <sz val="10"/>
        <rFont val="Times New Roman"/>
        <family val="1"/>
      </rPr>
      <t>P</t>
    </r>
  </si>
  <si>
    <t>Government Revenue Collection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</si>
  <si>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</si>
  <si>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</si>
  <si>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</si>
  <si>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</si>
  <si>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</si>
  <si>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</si>
  <si>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</si>
  <si>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</si>
  <si>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</si>
  <si>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</si>
  <si>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</si>
  <si>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</si>
  <si>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</si>
  <si>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</si>
  <si>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</si>
  <si>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</si>
  <si>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</si>
  <si>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</si>
  <si>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Current Macroeconomic and Financial Situation </t>
  </si>
  <si>
    <t>Table No.</t>
  </si>
  <si>
    <t>Prices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</si>
  <si>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</si>
  <si>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</si>
  <si>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</si>
  <si>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</si>
  <si>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</si>
  <si>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</si>
  <si>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</si>
  <si>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</si>
  <si>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</si>
  <si>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</si>
  <si>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</si>
  <si>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Customs Wise Trade</t>
  </si>
  <si>
    <t>Imports from India against Payment  in US Dollar</t>
  </si>
  <si>
    <t>Export and Import Unit Value Price Index and Terms of Trade</t>
  </si>
  <si>
    <t>Summary of Balance of Payments Presentation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</si>
  <si>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</si>
  <si>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</si>
  <si>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</si>
  <si>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</si>
  <si>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</si>
  <si>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</si>
  <si>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</si>
  <si>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</si>
  <si>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</si>
  <si>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</si>
  <si>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</si>
  <si>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</si>
  <si>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</si>
  <si>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</si>
  <si>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</si>
  <si>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</si>
  <si>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</si>
  <si>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</si>
  <si>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</si>
  <si>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</si>
  <si>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</si>
  <si>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</si>
  <si>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</si>
  <si>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</si>
  <si>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 xml:space="preserve">                                    </t>
  </si>
  <si>
    <t xml:space="preserve">s'n vr{ </t>
  </si>
  <si>
    <t xml:space="preserve"> rfn" vr{</t>
  </si>
  <si>
    <t xml:space="preserve"> k'FhLut vr{</t>
  </si>
  <si>
    <t xml:space="preserve"> ljQLo Joj:yf vr{</t>
  </si>
  <si>
    <t xml:space="preserve">/fh:j </t>
  </si>
  <si>
    <t>Budgeted</t>
  </si>
  <si>
    <t>Progress in percent</t>
  </si>
  <si>
    <t xml:space="preserve"> The Budget Performance</t>
  </si>
  <si>
    <t>Budget Estimates       (Rs. in millions)</t>
  </si>
  <si>
    <t>2016/17P</t>
  </si>
  <si>
    <t>Required Amount to fulfill Budget</t>
  </si>
  <si>
    <t>Rs. in million</t>
  </si>
  <si>
    <t>As percent of budget estimates</t>
  </si>
  <si>
    <t xml:space="preserve">Recurrent </t>
  </si>
  <si>
    <t xml:space="preserve">Capital </t>
  </si>
  <si>
    <t xml:space="preserve">Financial </t>
  </si>
  <si>
    <t>jS; # ah]6sf] k|utL</t>
  </si>
  <si>
    <t>zLif{s</t>
  </si>
  <si>
    <t>ah]6  cg'dfg ?= s/f]8df</t>
  </si>
  <si>
    <t>?= s/f]8df</t>
  </si>
  <si>
    <t>ah]6 cg'dfgsf] k|ltztdf</t>
  </si>
  <si>
    <t>Table 25</t>
  </si>
  <si>
    <t>Growth Rate During Four Months</t>
  </si>
  <si>
    <t>Composition During Four Months</t>
  </si>
  <si>
    <t>Four Months</t>
  </si>
  <si>
    <t>Mid-Nov</t>
  </si>
  <si>
    <t>Amount Change       Mid -Nov to Mid-Jul</t>
  </si>
  <si>
    <t>Percent Change During Four Months</t>
  </si>
  <si>
    <t xml:space="preserve"> +  Based on data reported by 8 offices of NRB,  69 branches of Rastriya Banijya Bank Limited, 49 branches of Nepal Bank Limited, 24 branches of Agriculture Development Bank, 9  branches of Everest Bank Limited, 4 branches of Global IME Bank Limited and 1 branch each from NMB Bank Limited, Bank of Kathmandu Lumbini Limited and Century Commercial Bank conducting government transactions and release report from 79  DTCOs and payment centres.</t>
  </si>
  <si>
    <t>cfly{s jif{ @)&amp;#÷&amp;$ sf]  rf/ dlxgfsf] k|ult</t>
  </si>
  <si>
    <t>Table 1</t>
  </si>
  <si>
    <t>(2014/15=100)</t>
  </si>
  <si>
    <t>Mid-November 2016</t>
  </si>
  <si>
    <t>Groups &amp; Sub-Groups</t>
  </si>
  <si>
    <t>Weight %</t>
  </si>
  <si>
    <t>2014/2015</t>
  </si>
  <si>
    <t>2015/2016</t>
  </si>
  <si>
    <t>Percentage Change</t>
  </si>
  <si>
    <t>Aug/Sep</t>
  </si>
  <si>
    <t>Sep/Oct</t>
  </si>
  <si>
    <t>Oct/Nov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</si>
  <si>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</si>
  <si>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</si>
  <si>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</si>
  <si>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</si>
  <si>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</si>
  <si>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</si>
  <si>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</si>
  <si>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</si>
  <si>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</si>
  <si>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</si>
  <si>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</si>
  <si>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</si>
  <si>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</si>
  <si>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</si>
  <si>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</si>
  <si>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</si>
  <si>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</si>
  <si>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</si>
  <si>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</si>
  <si>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</si>
  <si>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</si>
  <si>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</si>
  <si>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</si>
  <si>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</si>
  <si>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</si>
  <si>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</si>
  <si>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</si>
  <si>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</si>
  <si>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</si>
  <si>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</si>
  <si>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</si>
  <si>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</si>
  <si>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</si>
  <si>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</si>
  <si>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</si>
  <si>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</si>
  <si>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</si>
  <si>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</si>
  <si>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</si>
  <si>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</si>
  <si>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</si>
  <si>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</si>
  <si>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</si>
  <si>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</si>
  <si>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</si>
  <si>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</si>
  <si>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</si>
  <si>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</si>
  <si>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</si>
  <si>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</si>
  <si>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</si>
  <si>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</si>
  <si>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</si>
  <si>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</si>
  <si>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3</t>
  </si>
  <si>
    <t>(y-o-y changes)</t>
  </si>
  <si>
    <t>Months</t>
  </si>
  <si>
    <t>2012/13 (2069/70)</t>
  </si>
  <si>
    <r>
      <t>2016/17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</si>
  <si>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</si>
  <si>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</si>
  <si>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</si>
  <si>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</si>
  <si>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</si>
  <si>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</si>
  <si>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</si>
  <si>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</si>
  <si>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</si>
  <si>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</si>
  <si>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</si>
  <si>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</si>
  <si>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</si>
  <si>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</si>
  <si>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</si>
  <si>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</si>
  <si>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</si>
  <si>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</si>
  <si>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</si>
  <si>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</si>
  <si>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</si>
  <si>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</si>
  <si>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</si>
  <si>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</si>
  <si>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</si>
  <si>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</si>
  <si>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</si>
  <si>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</si>
  <si>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</si>
  <si>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</si>
  <si>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</si>
  <si>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</si>
  <si>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</si>
  <si>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</si>
  <si>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</si>
  <si>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</si>
  <si>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</si>
  <si>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</si>
  <si>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</si>
  <si>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</si>
  <si>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National Salary and Wage Rate Index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</si>
  <si>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</si>
  <si>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</si>
  <si>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</si>
  <si>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</si>
  <si>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</si>
  <si>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</si>
  <si>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</si>
  <si>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</si>
  <si>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</si>
  <si>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</si>
  <si>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</si>
  <si>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</si>
  <si>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</si>
  <si>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</si>
  <si>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</si>
  <si>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</si>
  <si>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</si>
  <si>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</si>
  <si>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</si>
  <si>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</si>
  <si>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</si>
  <si>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</si>
  <si>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</si>
  <si>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</si>
  <si>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</si>
  <si>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</si>
  <si>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</si>
  <si>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</si>
  <si>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</si>
  <si>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</si>
  <si>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Changes during four months</t>
  </si>
  <si>
    <t>Monetary Aggregates</t>
  </si>
  <si>
    <t xml:space="preserve">Jul </t>
  </si>
  <si>
    <t>Nov</t>
  </si>
  <si>
    <t>Jul (p)</t>
  </si>
  <si>
    <t>Nov(e)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</si>
  <si>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</si>
  <si>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</si>
  <si>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</si>
  <si>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</si>
  <si>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</si>
  <si>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</si>
  <si>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</si>
  <si>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</si>
  <si>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</si>
  <si>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</si>
  <si>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</si>
  <si>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</si>
  <si>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</si>
  <si>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</si>
  <si>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</si>
  <si>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</si>
  <si>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</si>
  <si>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</si>
  <si>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</si>
  <si>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</si>
  <si>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</si>
  <si>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</si>
  <si>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</si>
  <si>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</si>
  <si>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</si>
  <si>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</si>
  <si>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</si>
  <si>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(+)/loss (-)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</si>
  <si>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</si>
  <si>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(+)/loss (-) of 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</si>
  <si>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</si>
  <si>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</si>
  <si>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</si>
  <si>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</si>
  <si>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</si>
  <si>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</si>
  <si>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</si>
  <si>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</si>
  <si>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</si>
  <si>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</si>
  <si>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</si>
  <si>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</si>
  <si>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</si>
  <si>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</si>
  <si>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</si>
  <si>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</si>
  <si>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</si>
  <si>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</si>
  <si>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</si>
  <si>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</si>
  <si>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</si>
  <si>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</si>
  <si>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</si>
  <si>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</si>
  <si>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</si>
  <si>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</si>
  <si>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</si>
  <si>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</si>
  <si>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</si>
  <si>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</si>
  <si>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</si>
  <si>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</si>
  <si>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</si>
  <si>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</si>
  <si>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</si>
  <si>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</si>
  <si>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</si>
  <si>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</si>
  <si>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</si>
  <si>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</si>
  <si>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</si>
  <si>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</si>
  <si>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</si>
  <si>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</si>
  <si>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</si>
  <si>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</si>
  <si>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</si>
  <si>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</si>
  <si>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</si>
  <si>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</si>
  <si>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</si>
  <si>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</si>
  <si>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</si>
  <si>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</si>
  <si>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</si>
  <si>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</si>
  <si>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</si>
  <si>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</si>
  <si>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</si>
  <si>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</si>
  <si>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</si>
  <si>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</si>
  <si>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</si>
  <si>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</si>
  <si>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</si>
  <si>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</si>
  <si>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</si>
  <si>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</si>
  <si>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</si>
  <si>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</si>
  <si>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</si>
  <si>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</si>
  <si>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</si>
  <si>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</si>
  <si>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</si>
  <si>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</si>
  <si>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</si>
  <si>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</si>
  <si>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</si>
  <si>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</si>
  <si>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</si>
  <si>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</si>
  <si>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</si>
  <si>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</si>
  <si>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 xml:space="preserve">    5.2 Balance with Nepal Rastra Bank</t>
  </si>
  <si>
    <t>Table 7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</si>
  <si>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</si>
  <si>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</si>
  <si>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</si>
  <si>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</si>
  <si>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</si>
  <si>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</si>
  <si>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</si>
  <si>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</si>
  <si>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</si>
  <si>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</si>
  <si>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</si>
  <si>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</si>
  <si>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</si>
  <si>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</si>
  <si>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</si>
  <si>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</si>
  <si>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</si>
  <si>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</si>
  <si>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</si>
  <si>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</si>
  <si>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</si>
  <si>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</si>
  <si>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8</t>
  </si>
  <si>
    <t>Sectorwise Outstanding Credit of Banks and Financial Insitutions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</si>
  <si>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</si>
  <si>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</si>
  <si>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</si>
  <si>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</si>
  <si>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</si>
  <si>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</si>
  <si>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</si>
  <si>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</si>
  <si>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</si>
  <si>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</si>
  <si>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</si>
  <si>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</si>
  <si>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</si>
  <si>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</si>
  <si>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</si>
  <si>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</si>
  <si>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</si>
  <si>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</si>
  <si>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</si>
  <si>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</si>
  <si>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</si>
  <si>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</si>
  <si>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</si>
  <si>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</si>
  <si>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</si>
  <si>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</si>
  <si>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</si>
  <si>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</si>
  <si>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</si>
  <si>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</si>
  <si>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</si>
  <si>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</si>
  <si>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</si>
  <si>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</si>
  <si>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</si>
  <si>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</si>
  <si>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</si>
  <si>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</si>
  <si>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</si>
  <si>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</si>
  <si>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</si>
  <si>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</si>
  <si>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</si>
  <si>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</si>
  <si>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</si>
  <si>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</si>
  <si>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</si>
  <si>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</si>
  <si>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</si>
  <si>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</si>
  <si>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</si>
  <si>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</si>
  <si>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</si>
  <si>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</si>
  <si>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</si>
  <si>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</si>
  <si>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</si>
  <si>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</si>
  <si>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</si>
  <si>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</si>
  <si>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</si>
  <si>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</si>
  <si>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</si>
  <si>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</si>
  <si>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</si>
  <si>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</si>
  <si>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</si>
  <si>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</si>
  <si>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</si>
  <si>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</si>
  <si>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</si>
  <si>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</si>
  <si>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</si>
  <si>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</si>
  <si>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</si>
  <si>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</si>
  <si>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</si>
  <si>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</si>
  <si>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</si>
  <si>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</si>
  <si>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</si>
  <si>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</si>
  <si>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</si>
  <si>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</si>
  <si>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</si>
  <si>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</si>
  <si>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</si>
  <si>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</si>
  <si>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</si>
  <si>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</si>
  <si>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</si>
  <si>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</si>
  <si>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</si>
  <si>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</si>
  <si>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</si>
  <si>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</si>
  <si>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</si>
  <si>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</si>
  <si>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</si>
  <si>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</si>
  <si>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</si>
  <si>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</si>
  <si>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</si>
  <si>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</si>
  <si>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</si>
  <si>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</si>
  <si>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</si>
  <si>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9</t>
  </si>
  <si>
    <t>Oct</t>
  </si>
  <si>
    <t>Oct (e)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</si>
  <si>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</si>
  <si>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</si>
  <si>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</si>
  <si>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</si>
  <si>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</si>
  <si>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</si>
  <si>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</si>
  <si>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</si>
  <si>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</si>
  <si>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</si>
  <si>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</si>
  <si>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</si>
  <si>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</si>
  <si>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</si>
  <si>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</si>
  <si>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</si>
  <si>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</si>
  <si>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</si>
  <si>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</si>
  <si>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</si>
  <si>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</si>
  <si>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</si>
  <si>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</si>
  <si>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</si>
  <si>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</si>
  <si>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</si>
  <si>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</si>
  <si>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</si>
  <si>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</si>
  <si>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</si>
  <si>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</si>
  <si>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</si>
  <si>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</si>
  <si>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</si>
  <si>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</si>
  <si>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</si>
  <si>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</si>
  <si>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</si>
  <si>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</si>
  <si>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</si>
  <si>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</si>
  <si>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</si>
  <si>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10</t>
  </si>
  <si>
    <t>Loan of  Commercial Banks to Government Enterprises</t>
  </si>
  <si>
    <t>Jul</t>
  </si>
  <si>
    <t>Jul  (p)</t>
  </si>
  <si>
    <t>Nov (e)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</si>
  <si>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</si>
  <si>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</si>
  <si>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</si>
  <si>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</si>
  <si>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</si>
  <si>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</si>
  <si>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</si>
  <si>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</si>
  <si>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</si>
  <si>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</si>
  <si>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</si>
  <si>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35</t>
  </si>
  <si>
    <t>Outright Sale Auction</t>
  </si>
  <si>
    <t>Standing Liquidity Facility</t>
  </si>
  <si>
    <t>Mid-month</t>
  </si>
  <si>
    <t>Interest Rate* (%)</t>
  </si>
  <si>
    <t>Reverse Repo Auction</t>
  </si>
  <si>
    <t>Repo Auction (7 days)</t>
  </si>
  <si>
    <t>Deposit Auction (90 days)</t>
  </si>
  <si>
    <t xml:space="preserve"> Interest Rate(%)*</t>
  </si>
  <si>
    <t>Under interest Rate Corridor System</t>
  </si>
  <si>
    <t>14 Days Deposit Auction</t>
  </si>
  <si>
    <t>14 Days Repo Auction</t>
  </si>
  <si>
    <t>Interest Rate(%)*</t>
  </si>
  <si>
    <t>*Weighted average interest rate.</t>
  </si>
  <si>
    <t>Table 36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</si>
  <si>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</si>
  <si>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</si>
  <si>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</si>
  <si>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</si>
  <si>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</si>
  <si>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</si>
  <si>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</si>
  <si>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</si>
  <si>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</si>
  <si>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Table 37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</si>
  <si>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</si>
  <si>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</si>
  <si>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</si>
  <si>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</si>
  <si>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38</t>
  </si>
  <si>
    <t>Structure of Interest Rate</t>
  </si>
  <si>
    <t>(Percent per annum)</t>
  </si>
  <si>
    <t>Year</t>
  </si>
  <si>
    <t>Jun</t>
  </si>
  <si>
    <t>Aug</t>
  </si>
  <si>
    <t>Sep</t>
  </si>
  <si>
    <t>Dec</t>
  </si>
  <si>
    <t>Jan</t>
  </si>
  <si>
    <t>Feb</t>
  </si>
  <si>
    <t>Mar</t>
  </si>
  <si>
    <t>Apr</t>
  </si>
  <si>
    <t>May</t>
  </si>
  <si>
    <t>Sept</t>
  </si>
  <si>
    <t>A. Policy Rates</t>
  </si>
  <si>
    <t>CRR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</si>
  <si>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</si>
  <si>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</si>
  <si>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</si>
  <si>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</si>
  <si>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</si>
  <si>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</si>
  <si>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</si>
  <si>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</si>
  <si>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</si>
  <si>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</si>
  <si>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</si>
  <si>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</si>
  <si>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</si>
  <si>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</si>
  <si>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</si>
  <si>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</si>
  <si>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Development Bonds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</si>
  <si>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</si>
  <si>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</si>
  <si>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</si>
  <si>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</si>
  <si>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</si>
  <si>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</si>
  <si>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</si>
  <si>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</si>
  <si>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</si>
  <si>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</si>
  <si>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</si>
  <si>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</si>
  <si>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</si>
  <si>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</si>
  <si>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</si>
  <si>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</si>
  <si>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</si>
  <si>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</si>
  <si>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</si>
  <si>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</si>
  <si>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</si>
  <si>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</si>
  <si>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2012/13</t>
  </si>
  <si>
    <t>2013/14</t>
  </si>
  <si>
    <t>Annual average</t>
  </si>
  <si>
    <t>Direction of Foreign Trade*</t>
  </si>
  <si>
    <t>2014/15R</t>
  </si>
  <si>
    <r>
      <t>2015/16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</si>
  <si>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</si>
  <si>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</si>
  <si>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</si>
  <si>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</si>
  <si>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</si>
  <si>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</si>
  <si>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</si>
  <si>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</si>
  <si>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</si>
  <si>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</si>
  <si>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</si>
  <si>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</si>
  <si>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</si>
  <si>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</si>
  <si>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</si>
  <si>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</si>
  <si>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</si>
  <si>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</si>
  <si>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</si>
  <si>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</si>
  <si>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</si>
  <si>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</si>
  <si>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</si>
  <si>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</si>
  <si>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</si>
  <si>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</si>
  <si>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</si>
  <si>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R</t>
    </r>
  </si>
  <si>
    <r>
      <t>2016/17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</si>
  <si>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</si>
  <si>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</si>
  <si>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</si>
  <si>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</si>
  <si>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</si>
  <si>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</si>
  <si>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</si>
  <si>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</si>
  <si>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</si>
  <si>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</si>
  <si>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</si>
  <si>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</si>
  <si>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</si>
  <si>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</si>
  <si>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</si>
  <si>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</si>
  <si>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</si>
  <si>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</si>
  <si>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</si>
  <si>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</si>
  <si>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</si>
  <si>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</si>
  <si>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</si>
  <si>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</si>
  <si>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</si>
  <si>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</si>
  <si>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</si>
  <si>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</si>
  <si>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</si>
  <si>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</si>
  <si>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</si>
  <si>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</si>
  <si>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</si>
  <si>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</si>
  <si>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</si>
  <si>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</si>
  <si>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</si>
  <si>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</si>
  <si>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</si>
  <si>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</si>
  <si>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</si>
  <si>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</si>
  <si>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</si>
  <si>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</si>
  <si>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</si>
  <si>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</si>
  <si>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</si>
  <si>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</si>
  <si>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</si>
  <si>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</si>
  <si>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</si>
  <si>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</si>
  <si>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</si>
  <si>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</si>
  <si>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</si>
  <si>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</si>
  <si>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</si>
  <si>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</si>
  <si>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</si>
  <si>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</si>
  <si>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</si>
  <si>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</si>
  <si>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</si>
  <si>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</si>
  <si>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</si>
  <si>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</si>
  <si>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</si>
  <si>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</si>
  <si>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</si>
  <si>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</si>
  <si>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</si>
  <si>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</si>
  <si>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</si>
  <si>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</si>
  <si>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</si>
  <si>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</si>
  <si>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</si>
  <si>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</si>
  <si>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</si>
  <si>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</si>
  <si>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</si>
  <si>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</si>
  <si>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</si>
  <si>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</si>
  <si>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</si>
  <si>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</si>
  <si>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</si>
  <si>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</si>
  <si>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</si>
  <si>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</si>
  <si>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</si>
  <si>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</si>
  <si>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</si>
  <si>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</si>
  <si>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</si>
  <si>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</si>
  <si>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</si>
  <si>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</si>
  <si>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</si>
  <si>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</si>
  <si>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</si>
  <si>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</si>
  <si>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</si>
  <si>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</si>
  <si>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</si>
  <si>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</si>
  <si>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</si>
  <si>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</si>
  <si>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</si>
  <si>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</si>
  <si>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</si>
  <si>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</si>
  <si>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</si>
  <si>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</si>
  <si>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</si>
  <si>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</si>
  <si>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</si>
  <si>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</si>
  <si>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</si>
  <si>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</si>
  <si>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</si>
  <si>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</si>
  <si>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</si>
  <si>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</si>
  <si>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</si>
  <si>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</si>
  <si>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</si>
  <si>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</si>
  <si>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</si>
  <si>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</si>
  <si>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</si>
  <si>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</si>
  <si>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</si>
  <si>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</si>
  <si>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</si>
  <si>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</si>
  <si>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</si>
  <si>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</si>
  <si>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</si>
  <si>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</si>
  <si>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</si>
  <si>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</si>
  <si>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</si>
  <si>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</si>
  <si>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</si>
  <si>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</si>
  <si>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</si>
  <si>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</si>
  <si>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</si>
  <si>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</si>
  <si>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</si>
  <si>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</si>
  <si>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</si>
  <si>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</si>
  <si>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</si>
  <si>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</si>
  <si>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</si>
  <si>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</si>
  <si>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</si>
  <si>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</si>
  <si>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</si>
  <si>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</si>
  <si>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</si>
  <si>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</si>
  <si>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</si>
  <si>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</si>
  <si>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</si>
  <si>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</si>
  <si>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</si>
  <si>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</si>
  <si>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</si>
  <si>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</si>
  <si>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</si>
  <si>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</si>
  <si>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</si>
  <si>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</si>
  <si>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</si>
  <si>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</si>
  <si>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</si>
  <si>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</si>
  <si>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</si>
  <si>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</si>
  <si>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</si>
  <si>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</si>
  <si>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</si>
  <si>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</si>
  <si>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</si>
  <si>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</si>
  <si>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</si>
  <si>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</si>
  <si>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</si>
  <si>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</si>
  <si>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</si>
  <si>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</si>
  <si>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</si>
  <si>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</si>
  <si>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</si>
  <si>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</si>
  <si>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</si>
  <si>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</si>
  <si>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</si>
  <si>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Composition of Foreign Trade</t>
  </si>
  <si>
    <t>Customwise</t>
  </si>
  <si>
    <t>Four Months Data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</si>
  <si>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</si>
  <si>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</si>
  <si>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</si>
  <si>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</si>
  <si>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</si>
  <si>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</si>
  <si>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</si>
  <si>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</si>
  <si>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</si>
  <si>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</si>
  <si>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</si>
  <si>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</si>
  <si>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</si>
  <si>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</si>
  <si>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</si>
  <si>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</si>
  <si>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</si>
  <si>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</si>
  <si>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</si>
  <si>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</si>
  <si>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</si>
  <si>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</si>
  <si>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</si>
  <si>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</si>
  <si>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</si>
  <si>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</si>
  <si>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</si>
  <si>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r>
      <t>2014/15</t>
    </r>
    <r>
      <rPr>
        <b/>
        <vertAlign val="superscript"/>
        <sz val="10"/>
        <rFont val="Times New Roman"/>
        <family val="1"/>
      </rPr>
      <t>R</t>
    </r>
  </si>
  <si>
    <r>
      <t>2015/16</t>
    </r>
    <r>
      <rPr>
        <b/>
        <vertAlign val="superscript"/>
        <sz val="10"/>
        <rFont val="Times New Roman"/>
        <family val="1"/>
      </rPr>
      <t>P</t>
    </r>
  </si>
  <si>
    <t>2016/2017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</si>
  <si>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</si>
  <si>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</si>
  <si>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</si>
  <si>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</si>
  <si>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</si>
  <si>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</si>
  <si>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</si>
  <si>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</si>
  <si>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Percentage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</si>
  <si>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</si>
  <si>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</si>
  <si>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</si>
  <si>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</si>
  <si>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</si>
  <si>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</si>
  <si>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</si>
  <si>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</si>
  <si>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</si>
  <si>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</si>
  <si>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</si>
  <si>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Table 17</t>
  </si>
  <si>
    <t xml:space="preserve">Summary of Balance of Payments              </t>
  </si>
  <si>
    <t>Particulars</t>
  </si>
  <si>
    <r>
      <t xml:space="preserve">2016/17 </t>
    </r>
    <r>
      <rPr>
        <b/>
        <vertAlign val="superscript"/>
        <sz val="10"/>
        <rFont val="Times New Roman"/>
        <family val="1"/>
      </rPr>
      <t>P</t>
    </r>
  </si>
  <si>
    <t>During 4 months</t>
  </si>
  <si>
    <t xml:space="preserve">4 Months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</si>
  <si>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</si>
  <si>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</si>
  <si>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</si>
  <si>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</si>
  <si>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</si>
  <si>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</si>
  <si>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</si>
  <si>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</si>
  <si>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</si>
  <si>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</si>
  <si>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</si>
  <si>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</si>
  <si>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</si>
  <si>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</si>
  <si>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</si>
  <si>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</si>
  <si>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</si>
  <si>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</si>
  <si>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</si>
  <si>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</si>
  <si>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</si>
  <si>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</si>
  <si>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</si>
  <si>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</si>
  <si>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</si>
  <si>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</si>
  <si>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</si>
  <si>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</si>
  <si>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</si>
  <si>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</si>
  <si>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</si>
  <si>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</si>
  <si>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</si>
  <si>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</si>
  <si>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</si>
  <si>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</si>
  <si>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</si>
  <si>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</si>
  <si>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</si>
  <si>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</si>
  <si>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</si>
  <si>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</si>
  <si>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</si>
  <si>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</si>
  <si>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</si>
  <si>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</si>
  <si>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</si>
  <si>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</si>
  <si>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</si>
  <si>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</si>
  <si>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</si>
  <si>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</si>
  <si>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</si>
  <si>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</si>
  <si>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</si>
  <si>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</si>
  <si>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Gross Foreign Assets of the Banking Sector</t>
  </si>
  <si>
    <t>(Rs in million)</t>
  </si>
  <si>
    <t>Mid-Jul To Mid-Nov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</si>
  <si>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</si>
  <si>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</si>
  <si>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</si>
  <si>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</si>
  <si>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</si>
  <si>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</si>
  <si>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</si>
  <si>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</si>
  <si>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</si>
  <si>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</si>
  <si>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</si>
  <si>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</si>
  <si>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</si>
  <si>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</si>
  <si>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</si>
  <si>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</si>
  <si>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</si>
  <si>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</si>
  <si>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(G+H)***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</si>
  <si>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</si>
  <si>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</si>
  <si>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</si>
  <si>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</si>
  <si>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</si>
  <si>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19</t>
  </si>
  <si>
    <t>(USD in million)</t>
  </si>
  <si>
    <t>Table 20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</si>
  <si>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</si>
  <si>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</si>
  <si>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</si>
  <si>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</si>
  <si>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</si>
  <si>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</si>
  <si>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</si>
  <si>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</si>
  <si>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</si>
  <si>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</si>
  <si>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</si>
  <si>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</si>
  <si>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21</t>
  </si>
  <si>
    <t>Mid-July</t>
  </si>
  <si>
    <t>Jul-Jul</t>
  </si>
  <si>
    <t>2014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</si>
  <si>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</si>
  <si>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</si>
  <si>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</si>
  <si>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</si>
  <si>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</si>
  <si>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</si>
  <si>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</si>
  <si>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</si>
  <si>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r>
      <t xml:space="preserve">2016/2017 </t>
    </r>
    <r>
      <rPr>
        <b/>
        <sz val="10"/>
        <color indexed="8"/>
        <rFont val="Times New Roman"/>
        <family val="1"/>
      </rPr>
      <t>P</t>
    </r>
  </si>
  <si>
    <t>Table 23</t>
  </si>
  <si>
    <t>Table 26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</si>
  <si>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</si>
  <si>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</si>
  <si>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</si>
  <si>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</si>
  <si>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</si>
  <si>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</si>
  <si>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</si>
  <si>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</si>
  <si>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(Based on Four Months' Data of 2016/17)</t>
  </si>
  <si>
    <t>Nov-Nov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</si>
</sst>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_)"/>
    <numFmt numFmtId="168" formatCode="0_)"/>
    <numFmt numFmtId="169" formatCode="_(* #,##0.0_);_(* \(#,##0.0\);_(* &quot;-&quot;??_);_(@_)"/>
    <numFmt numFmtId="170" formatCode="#,##0.0"/>
    <numFmt numFmtId="171" formatCode="_(* #,##0.000_);_(* \(#,##0.000\);_(* &quot;-&quot;??_);_(@_)"/>
    <numFmt numFmtId="172" formatCode="_(* #,##0_);_(* \(#,##0\);_(* &quot;-&quot;??_);_(@_)"/>
    <numFmt numFmtId="173" formatCode="0.000_)"/>
    <numFmt numFmtId="174" formatCode="0.0000_)"/>
    <numFmt numFmtId="175" formatCode="0.00_)"/>
    <numFmt numFmtId="176" formatCode="_(* #,##0.00_);_(* \(#,##0.00\);_(* \-??_);_(@_)"/>
    <numFmt numFmtId="177" formatCode="0_);[Red]\(0\)"/>
    <numFmt numFmtId="178" formatCode="_(* #,##0_);_(* \(#,##0\);_(* \-??_);_(@_)"/>
    <numFmt numFmtId="179" formatCode="_-* #,##0.00_-;\-* #,##0.00_-;_-* &quot;-&quot;??_-;_-@_-"/>
    <numFmt numFmtId="180" formatCode="General_)"/>
    <numFmt numFmtId="181" formatCode="0.0_);[Red]\(0.0\)"/>
    <numFmt numFmtId="182" formatCode="0.000000"/>
    <numFmt numFmtId="183" formatCode="[$-409]dddd\,\ mmmm\ dd\,\ yyyy"/>
    <numFmt numFmtId="184" formatCode="[$-409]h:mm:ss\ AM/PM"/>
    <numFmt numFmtId="185" formatCode="_-* #,##0.0_-;\-* #,##0.0_-;_-* &quot;-&quot;??_-;_-@_-"/>
    <numFmt numFmtId="186" formatCode="_-* #,##0.0000_-;\-* #,##0.0000_-;_-* &quot;-&quot;??_-;_-@_-"/>
    <numFmt numFmtId="187" formatCode="_-* #,##0.000_-;\-* #,##0.0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ourier"/>
      <family val="3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9"/>
      <name val="Times New Roman"/>
      <family val="1"/>
    </font>
    <font>
      <b/>
      <sz val="18"/>
      <name val="Book Antiqua"/>
      <family val="1"/>
    </font>
    <font>
      <sz val="14"/>
      <name val="Book Antiqua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Preeti"/>
      <family val="0"/>
    </font>
    <font>
      <b/>
      <sz val="9"/>
      <color indexed="8"/>
      <name val="Fontasy Himali"/>
      <family val="5"/>
    </font>
    <font>
      <sz val="12"/>
      <color indexed="8"/>
      <name val="Preeti"/>
      <family val="0"/>
    </font>
    <font>
      <sz val="9"/>
      <color indexed="8"/>
      <name val="Fontasy Himali"/>
      <family val="5"/>
    </font>
    <font>
      <b/>
      <sz val="11"/>
      <color indexed="8"/>
      <name val="Times New Roman"/>
      <family val="1"/>
    </font>
    <font>
      <sz val="10.5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9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Preeti"/>
      <family val="0"/>
    </font>
    <font>
      <b/>
      <sz val="9"/>
      <color rgb="FF000000"/>
      <name val="Fontasy Himali"/>
      <family val="5"/>
    </font>
    <font>
      <sz val="12"/>
      <color rgb="FF000000"/>
      <name val="Preeti"/>
      <family val="0"/>
    </font>
    <font>
      <sz val="9"/>
      <color rgb="FF000000"/>
      <name val="Fontasy Himali"/>
      <family val="5"/>
    </font>
    <font>
      <b/>
      <sz val="11"/>
      <color rgb="FF000000"/>
      <name val="Times New Roman"/>
      <family val="1"/>
    </font>
    <font>
      <b/>
      <sz val="12"/>
      <color theme="1"/>
      <name val="Preeti"/>
      <family val="0"/>
    </font>
    <font>
      <sz val="10.5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Verdana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 style="double"/>
      <bottom/>
    </border>
    <border>
      <left style="thin"/>
      <right style="double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double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/>
      <bottom style="thin"/>
    </border>
    <border>
      <left style="double"/>
      <right/>
      <top/>
      <bottom style="double"/>
    </border>
    <border>
      <left/>
      <right style="thin"/>
      <top/>
      <bottom style="thin"/>
    </border>
    <border>
      <left style="thin"/>
      <right style="thin"/>
      <top style="double"/>
      <bottom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double"/>
      <top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/>
      <top/>
      <bottom style="thin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/>
      <right style="double"/>
      <top style="double"/>
      <bottom/>
    </border>
    <border>
      <left style="double"/>
      <right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 style="thin"/>
      <bottom/>
    </border>
    <border>
      <left/>
      <right style="thin"/>
      <top/>
      <bottom style="medium"/>
    </border>
    <border>
      <left style="thin"/>
      <right style="hair"/>
      <top/>
      <bottom/>
    </border>
    <border>
      <left>
        <color indexed="63"/>
      </left>
      <right style="hair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double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/>
      <top style="double"/>
      <bottom style="thin"/>
    </border>
  </borders>
  <cellStyleXfs count="3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7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78" fontId="0" fillId="0" borderId="0">
      <alignment/>
      <protection/>
    </xf>
    <xf numFmtId="177" fontId="22" fillId="0" borderId="0">
      <alignment/>
      <protection/>
    </xf>
    <xf numFmtId="0" fontId="22" fillId="0" borderId="0">
      <alignment/>
      <protection/>
    </xf>
    <xf numFmtId="165" fontId="22" fillId="0" borderId="0">
      <alignment/>
      <protection/>
    </xf>
    <xf numFmtId="165" fontId="2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8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0" fontId="1" fillId="32" borderId="7" applyNumberFormat="0" applyFont="0" applyAlignment="0" applyProtection="0"/>
    <xf numFmtId="0" fontId="85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792">
    <xf numFmtId="0" fontId="0" fillId="0" borderId="0" xfId="0" applyFont="1" applyAlignment="1">
      <alignment/>
    </xf>
    <xf numFmtId="0" fontId="12" fillId="0" borderId="0" xfId="160" applyFont="1" applyFill="1" applyAlignment="1">
      <alignment horizontal="center"/>
      <protection/>
    </xf>
    <xf numFmtId="0" fontId="2" fillId="0" borderId="0" xfId="160">
      <alignment/>
      <protection/>
    </xf>
    <xf numFmtId="0" fontId="12" fillId="33" borderId="10" xfId="160" applyFont="1" applyFill="1" applyBorder="1" applyAlignment="1">
      <alignment horizontal="center" vertical="center"/>
      <protection/>
    </xf>
    <xf numFmtId="0" fontId="12" fillId="33" borderId="11" xfId="160" applyFont="1" applyFill="1" applyBorder="1" applyAlignment="1">
      <alignment horizontal="center" vertical="center"/>
      <protection/>
    </xf>
    <xf numFmtId="1" fontId="12" fillId="0" borderId="12" xfId="160" applyNumberFormat="1" applyFont="1" applyBorder="1" applyAlignment="1" applyProtection="1">
      <alignment horizontal="center"/>
      <protection locked="0"/>
    </xf>
    <xf numFmtId="0" fontId="12" fillId="0" borderId="13" xfId="160" applyFont="1" applyBorder="1" applyAlignment="1" applyProtection="1">
      <alignment horizontal="left"/>
      <protection locked="0"/>
    </xf>
    <xf numFmtId="167" fontId="12" fillId="0" borderId="13" xfId="160" applyNumberFormat="1" applyFont="1" applyBorder="1" applyAlignment="1" applyProtection="1">
      <alignment horizontal="right"/>
      <protection locked="0"/>
    </xf>
    <xf numFmtId="167" fontId="12" fillId="0" borderId="14" xfId="160" applyNumberFormat="1" applyFont="1" applyBorder="1" applyAlignment="1" applyProtection="1">
      <alignment horizontal="right"/>
      <protection locked="0"/>
    </xf>
    <xf numFmtId="1" fontId="13" fillId="0" borderId="15" xfId="160" applyNumberFormat="1" applyFont="1" applyBorder="1" applyAlignment="1" applyProtection="1">
      <alignment horizontal="center"/>
      <protection locked="0"/>
    </xf>
    <xf numFmtId="0" fontId="9" fillId="0" borderId="16" xfId="160" applyFont="1" applyBorder="1" applyAlignment="1" applyProtection="1">
      <alignment horizontal="left"/>
      <protection locked="0"/>
    </xf>
    <xf numFmtId="167" fontId="9" fillId="0" borderId="16" xfId="160" applyNumberFormat="1" applyFont="1" applyBorder="1" applyAlignment="1">
      <alignment horizontal="right"/>
      <protection/>
    </xf>
    <xf numFmtId="167" fontId="9" fillId="0" borderId="16" xfId="160" applyNumberFormat="1" applyFont="1" applyBorder="1" applyAlignment="1" applyProtection="1">
      <alignment horizontal="right"/>
      <protection locked="0"/>
    </xf>
    <xf numFmtId="167" fontId="9" fillId="0" borderId="17" xfId="160" applyNumberFormat="1" applyFont="1" applyBorder="1" applyAlignment="1" applyProtection="1">
      <alignment horizontal="right"/>
      <protection locked="0"/>
    </xf>
    <xf numFmtId="1" fontId="12" fillId="0" borderId="15" xfId="160" applyNumberFormat="1" applyFont="1" applyBorder="1" applyAlignment="1" applyProtection="1">
      <alignment horizontal="center"/>
      <protection locked="0"/>
    </xf>
    <xf numFmtId="1" fontId="9" fillId="0" borderId="15" xfId="160" applyNumberFormat="1" applyFont="1" applyBorder="1" applyAlignment="1" applyProtection="1">
      <alignment horizontal="center"/>
      <protection locked="0"/>
    </xf>
    <xf numFmtId="1" fontId="11" fillId="0" borderId="15" xfId="160" applyNumberFormat="1" applyFont="1" applyBorder="1" applyAlignment="1" applyProtection="1">
      <alignment horizontal="center"/>
      <protection locked="0"/>
    </xf>
    <xf numFmtId="0" fontId="12" fillId="0" borderId="16" xfId="160" applyFont="1" applyBorder="1" applyAlignment="1" applyProtection="1">
      <alignment horizontal="left"/>
      <protection locked="0"/>
    </xf>
    <xf numFmtId="167" fontId="12" fillId="0" borderId="16" xfId="160" applyNumberFormat="1" applyFont="1" applyBorder="1" applyAlignment="1" applyProtection="1">
      <alignment horizontal="right"/>
      <protection locked="0"/>
    </xf>
    <xf numFmtId="167" fontId="12" fillId="0" borderId="17" xfId="160" applyNumberFormat="1" applyFont="1" applyBorder="1" applyAlignment="1" applyProtection="1">
      <alignment horizontal="right"/>
      <protection locked="0"/>
    </xf>
    <xf numFmtId="167" fontId="9" fillId="0" borderId="16" xfId="160" applyNumberFormat="1" applyFont="1" applyBorder="1" applyAlignment="1" applyProtection="1">
      <alignment horizontal="right"/>
      <protection/>
    </xf>
    <xf numFmtId="167" fontId="13" fillId="0" borderId="16" xfId="160" applyNumberFormat="1" applyFont="1" applyBorder="1" applyAlignment="1" applyProtection="1">
      <alignment horizontal="right"/>
      <protection locked="0"/>
    </xf>
    <xf numFmtId="1" fontId="9" fillId="0" borderId="15" xfId="160" applyNumberFormat="1" applyFont="1" applyBorder="1" applyProtection="1">
      <alignment/>
      <protection locked="0"/>
    </xf>
    <xf numFmtId="1" fontId="13" fillId="0" borderId="15" xfId="160" applyNumberFormat="1" applyFont="1" applyBorder="1" applyProtection="1">
      <alignment/>
      <protection locked="0"/>
    </xf>
    <xf numFmtId="1" fontId="11" fillId="0" borderId="15" xfId="160" applyNumberFormat="1" applyFont="1" applyBorder="1" applyProtection="1">
      <alignment/>
      <protection locked="0"/>
    </xf>
    <xf numFmtId="0" fontId="12" fillId="0" borderId="16" xfId="160" applyFont="1" applyFill="1" applyBorder="1" applyAlignment="1" applyProtection="1">
      <alignment horizontal="left"/>
      <protection locked="0"/>
    </xf>
    <xf numFmtId="167" fontId="12" fillId="0" borderId="16" xfId="160" applyNumberFormat="1" applyFont="1" applyFill="1" applyBorder="1" applyAlignment="1">
      <alignment horizontal="right"/>
      <protection/>
    </xf>
    <xf numFmtId="0" fontId="9" fillId="0" borderId="16" xfId="160" applyFont="1" applyFill="1" applyBorder="1" applyAlignment="1" applyProtection="1">
      <alignment horizontal="left" indent="1"/>
      <protection locked="0"/>
    </xf>
    <xf numFmtId="175" fontId="9" fillId="0" borderId="16" xfId="160" applyNumberFormat="1" applyFont="1" applyFill="1" applyBorder="1" applyAlignment="1">
      <alignment horizontal="right"/>
      <protection/>
    </xf>
    <xf numFmtId="175" fontId="9" fillId="0" borderId="16" xfId="160" applyNumberFormat="1" applyFont="1" applyBorder="1" applyAlignment="1" applyProtection="1">
      <alignment horizontal="right"/>
      <protection locked="0"/>
    </xf>
    <xf numFmtId="175" fontId="9" fillId="0" borderId="17" xfId="160" applyNumberFormat="1" applyFont="1" applyBorder="1" applyAlignment="1" applyProtection="1">
      <alignment horizontal="right"/>
      <protection locked="0"/>
    </xf>
    <xf numFmtId="167" fontId="9" fillId="0" borderId="16" xfId="160" applyNumberFormat="1" applyFont="1" applyFill="1" applyBorder="1" applyAlignment="1">
      <alignment horizontal="right"/>
      <protection/>
    </xf>
    <xf numFmtId="0" fontId="12" fillId="0" borderId="15" xfId="160" applyFont="1" applyBorder="1">
      <alignment/>
      <protection/>
    </xf>
    <xf numFmtId="0" fontId="12" fillId="0" borderId="16" xfId="160" applyFont="1" applyBorder="1">
      <alignment/>
      <protection/>
    </xf>
    <xf numFmtId="0" fontId="9" fillId="0" borderId="15" xfId="160" applyFont="1" applyBorder="1">
      <alignment/>
      <protection/>
    </xf>
    <xf numFmtId="0" fontId="9" fillId="0" borderId="16" xfId="160" applyFont="1" applyBorder="1">
      <alignment/>
      <protection/>
    </xf>
    <xf numFmtId="0" fontId="12" fillId="0" borderId="18" xfId="160" applyFont="1" applyBorder="1">
      <alignment/>
      <protection/>
    </xf>
    <xf numFmtId="0" fontId="12" fillId="0" borderId="19" xfId="160" applyFont="1" applyBorder="1">
      <alignment/>
      <protection/>
    </xf>
    <xf numFmtId="167" fontId="12" fillId="0" borderId="19" xfId="160" applyNumberFormat="1" applyFont="1" applyBorder="1" applyAlignment="1" applyProtection="1">
      <alignment horizontal="right"/>
      <protection locked="0"/>
    </xf>
    <xf numFmtId="0" fontId="2" fillId="0" borderId="0" xfId="160" applyFont="1" applyFill="1">
      <alignment/>
      <protection/>
    </xf>
    <xf numFmtId="0" fontId="2" fillId="0" borderId="0" xfId="160" applyFont="1">
      <alignment/>
      <protection/>
    </xf>
    <xf numFmtId="2" fontId="2" fillId="0" borderId="0" xfId="160" applyNumberFormat="1" applyFont="1">
      <alignment/>
      <protection/>
    </xf>
    <xf numFmtId="0" fontId="8" fillId="0" borderId="0" xfId="160" applyFont="1" applyFill="1" applyAlignment="1">
      <alignment horizontal="center"/>
      <protection/>
    </xf>
    <xf numFmtId="0" fontId="18" fillId="0" borderId="0" xfId="160" applyFont="1" applyFill="1" applyBorder="1" applyAlignment="1">
      <alignment horizontal="right"/>
      <protection/>
    </xf>
    <xf numFmtId="0" fontId="12" fillId="0" borderId="0" xfId="160" applyFont="1" applyFill="1" applyBorder="1" applyAlignment="1">
      <alignment horizontal="center" vertical="center"/>
      <protection/>
    </xf>
    <xf numFmtId="0" fontId="12" fillId="33" borderId="20" xfId="160" applyFont="1" applyFill="1" applyBorder="1" applyAlignment="1" applyProtection="1">
      <alignment horizontal="center" vertical="center" wrapText="1"/>
      <protection locked="0"/>
    </xf>
    <xf numFmtId="167" fontId="12" fillId="0" borderId="0" xfId="160" applyNumberFormat="1" applyFont="1" applyFill="1" applyBorder="1" applyAlignment="1" applyProtection="1">
      <alignment horizontal="right"/>
      <protection locked="0"/>
    </xf>
    <xf numFmtId="164" fontId="2" fillId="0" borderId="0" xfId="160" applyNumberFormat="1">
      <alignment/>
      <protection/>
    </xf>
    <xf numFmtId="0" fontId="9" fillId="0" borderId="16" xfId="160" applyFont="1" applyBorder="1" applyAlignment="1" applyProtection="1">
      <alignment horizontal="right"/>
      <protection locked="0"/>
    </xf>
    <xf numFmtId="167" fontId="9" fillId="0" borderId="0" xfId="160" applyNumberFormat="1" applyFont="1" applyFill="1" applyBorder="1" applyAlignment="1" applyProtection="1">
      <alignment horizontal="right"/>
      <protection locked="0"/>
    </xf>
    <xf numFmtId="0" fontId="12" fillId="0" borderId="16" xfId="160" applyFont="1" applyBorder="1" applyAlignment="1" applyProtection="1">
      <alignment horizontal="right"/>
      <protection locked="0"/>
    </xf>
    <xf numFmtId="167" fontId="7" fillId="0" borderId="16" xfId="160" applyNumberFormat="1" applyFont="1" applyBorder="1" applyAlignment="1" applyProtection="1">
      <alignment horizontal="right"/>
      <protection/>
    </xf>
    <xf numFmtId="167" fontId="7" fillId="0" borderId="16" xfId="160" applyNumberFormat="1" applyFont="1" applyBorder="1" applyAlignment="1">
      <alignment horizontal="right"/>
      <protection/>
    </xf>
    <xf numFmtId="0" fontId="12" fillId="0" borderId="16" xfId="160" applyFont="1" applyFill="1" applyBorder="1" applyAlignment="1" applyProtection="1">
      <alignment horizontal="right"/>
      <protection locked="0"/>
    </xf>
    <xf numFmtId="0" fontId="9" fillId="0" borderId="16" xfId="160" applyFont="1" applyFill="1" applyBorder="1" applyAlignment="1" applyProtection="1">
      <alignment/>
      <protection locked="0"/>
    </xf>
    <xf numFmtId="175" fontId="7" fillId="0" borderId="16" xfId="160" applyNumberFormat="1" applyFont="1" applyFill="1" applyBorder="1" applyAlignment="1">
      <alignment horizontal="right"/>
      <protection/>
    </xf>
    <xf numFmtId="175" fontId="9" fillId="0" borderId="0" xfId="160" applyNumberFormat="1" applyFont="1" applyFill="1" applyBorder="1" applyAlignment="1" applyProtection="1">
      <alignment horizontal="right"/>
      <protection locked="0"/>
    </xf>
    <xf numFmtId="167" fontId="7" fillId="0" borderId="16" xfId="160" applyNumberFormat="1" applyFont="1" applyFill="1" applyBorder="1" applyAlignment="1">
      <alignment horizontal="right"/>
      <protection/>
    </xf>
    <xf numFmtId="167" fontId="12" fillId="0" borderId="21" xfId="160" applyNumberFormat="1" applyFont="1" applyBorder="1" applyAlignment="1" applyProtection="1">
      <alignment horizontal="right"/>
      <protection locked="0"/>
    </xf>
    <xf numFmtId="0" fontId="2" fillId="0" borderId="0" xfId="160" applyFill="1">
      <alignment/>
      <protection/>
    </xf>
    <xf numFmtId="2" fontId="2" fillId="0" borderId="0" xfId="160" applyNumberFormat="1" applyFont="1" applyFill="1">
      <alignment/>
      <protection/>
    </xf>
    <xf numFmtId="0" fontId="0" fillId="0" borderId="0" xfId="172" applyAlignment="1">
      <alignment horizontal="justify" vertical="center"/>
      <protection/>
    </xf>
    <xf numFmtId="0" fontId="3" fillId="0" borderId="0" xfId="172" applyFont="1" applyBorder="1" applyAlignment="1">
      <alignment horizontal="center" vertical="center"/>
      <protection/>
    </xf>
    <xf numFmtId="49" fontId="12" fillId="34" borderId="20" xfId="172" applyNumberFormat="1" applyFont="1" applyFill="1" applyBorder="1" applyAlignment="1">
      <alignment horizontal="center" vertical="center"/>
      <protection/>
    </xf>
    <xf numFmtId="0" fontId="12" fillId="34" borderId="22" xfId="172" applyFont="1" applyFill="1" applyBorder="1" applyAlignment="1" applyProtection="1">
      <alignment horizontal="center" vertical="center"/>
      <protection/>
    </xf>
    <xf numFmtId="2" fontId="12" fillId="34" borderId="10" xfId="172" applyNumberFormat="1" applyFont="1" applyFill="1" applyBorder="1" applyAlignment="1">
      <alignment horizontal="center" vertical="center"/>
      <protection/>
    </xf>
    <xf numFmtId="49" fontId="12" fillId="34" borderId="10" xfId="172" applyNumberFormat="1" applyFont="1" applyFill="1" applyBorder="1" applyAlignment="1">
      <alignment horizontal="center" vertical="center"/>
      <protection/>
    </xf>
    <xf numFmtId="49" fontId="12" fillId="34" borderId="23" xfId="172" applyNumberFormat="1" applyFont="1" applyFill="1" applyBorder="1" applyAlignment="1">
      <alignment horizontal="center" vertical="center"/>
      <protection/>
    </xf>
    <xf numFmtId="0" fontId="12" fillId="0" borderId="15" xfId="172" applyFont="1" applyBorder="1" applyAlignment="1" applyProtection="1">
      <alignment horizontal="justify" vertical="center"/>
      <protection/>
    </xf>
    <xf numFmtId="164" fontId="12" fillId="0" borderId="16" xfId="172" applyNumberFormat="1" applyFont="1" applyBorder="1" applyAlignment="1" applyProtection="1">
      <alignment horizontal="right" vertical="center"/>
      <protection/>
    </xf>
    <xf numFmtId="164" fontId="12" fillId="0" borderId="16" xfId="172" applyNumberFormat="1" applyFont="1" applyBorder="1" applyAlignment="1">
      <alignment horizontal="center" vertical="center"/>
      <protection/>
    </xf>
    <xf numFmtId="164" fontId="12" fillId="0" borderId="17" xfId="172" applyNumberFormat="1" applyFont="1" applyBorder="1" applyAlignment="1">
      <alignment horizontal="center" vertical="center"/>
      <protection/>
    </xf>
    <xf numFmtId="164" fontId="12" fillId="0" borderId="16" xfId="172" applyNumberFormat="1" applyFont="1" applyFill="1" applyBorder="1" applyAlignment="1">
      <alignment horizontal="right" vertical="center"/>
      <protection/>
    </xf>
    <xf numFmtId="0" fontId="10" fillId="0" borderId="0" xfId="172" applyFont="1" applyAlignment="1">
      <alignment horizontal="justify" vertical="center"/>
      <protection/>
    </xf>
    <xf numFmtId="0" fontId="9" fillId="0" borderId="15" xfId="172" applyFont="1" applyBorder="1" applyAlignment="1" applyProtection="1">
      <alignment horizontal="left" vertical="center" indent="2"/>
      <protection/>
    </xf>
    <xf numFmtId="164" fontId="9" fillId="0" borderId="16" xfId="172" applyNumberFormat="1" applyFont="1" applyFill="1" applyBorder="1" applyAlignment="1">
      <alignment horizontal="right" vertical="center"/>
      <protection/>
    </xf>
    <xf numFmtId="164" fontId="9" fillId="0" borderId="16" xfId="172" applyNumberFormat="1" applyFont="1" applyBorder="1" applyAlignment="1">
      <alignment horizontal="center" vertical="center"/>
      <protection/>
    </xf>
    <xf numFmtId="164" fontId="9" fillId="0" borderId="17" xfId="172" applyNumberFormat="1" applyFont="1" applyBorder="1" applyAlignment="1">
      <alignment horizontal="center" vertical="center"/>
      <protection/>
    </xf>
    <xf numFmtId="0" fontId="12" fillId="0" borderId="24" xfId="172" applyFont="1" applyBorder="1" applyAlignment="1" applyProtection="1">
      <alignment horizontal="justify" vertical="center"/>
      <protection/>
    </xf>
    <xf numFmtId="0" fontId="9" fillId="0" borderId="22" xfId="172" applyFont="1" applyBorder="1" applyAlignment="1" applyProtection="1">
      <alignment horizontal="left" vertical="center" indent="2"/>
      <protection/>
    </xf>
    <xf numFmtId="164" fontId="9" fillId="0" borderId="20" xfId="172" applyNumberFormat="1" applyFont="1" applyFill="1" applyBorder="1" applyAlignment="1">
      <alignment horizontal="right" vertical="center"/>
      <protection/>
    </xf>
    <xf numFmtId="164" fontId="9" fillId="0" borderId="20" xfId="172" applyNumberFormat="1" applyFont="1" applyBorder="1" applyAlignment="1">
      <alignment horizontal="center" vertical="center"/>
      <protection/>
    </xf>
    <xf numFmtId="0" fontId="9" fillId="0" borderId="15" xfId="172" applyFont="1" applyBorder="1" applyAlignment="1" applyProtection="1">
      <alignment horizontal="left" vertical="center"/>
      <protection/>
    </xf>
    <xf numFmtId="0" fontId="12" fillId="0" borderId="25" xfId="172" applyFont="1" applyBorder="1" applyAlignment="1" applyProtection="1">
      <alignment horizontal="justify" vertical="center"/>
      <protection/>
    </xf>
    <xf numFmtId="164" fontId="12" fillId="0" borderId="26" xfId="172" applyNumberFormat="1" applyFont="1" applyBorder="1" applyAlignment="1" applyProtection="1">
      <alignment horizontal="right" vertical="center"/>
      <protection/>
    </xf>
    <xf numFmtId="164" fontId="12" fillId="0" borderId="26" xfId="172" applyNumberFormat="1" applyFont="1" applyBorder="1" applyAlignment="1">
      <alignment horizontal="center" vertical="center"/>
      <protection/>
    </xf>
    <xf numFmtId="164" fontId="12" fillId="0" borderId="27" xfId="172" applyNumberFormat="1" applyFont="1" applyBorder="1" applyAlignment="1">
      <alignment horizontal="center" vertical="center"/>
      <protection/>
    </xf>
    <xf numFmtId="164" fontId="12" fillId="0" borderId="26" xfId="172" applyNumberFormat="1" applyFont="1" applyFill="1" applyBorder="1" applyAlignment="1" applyProtection="1">
      <alignment horizontal="right" vertical="center"/>
      <protection/>
    </xf>
    <xf numFmtId="0" fontId="13" fillId="0" borderId="15" xfId="172" applyFont="1" applyBorder="1" applyAlignment="1" applyProtection="1">
      <alignment horizontal="left" vertical="center" indent="2"/>
      <protection/>
    </xf>
    <xf numFmtId="164" fontId="13" fillId="0" borderId="16" xfId="172" applyNumberFormat="1" applyFont="1" applyFill="1" applyBorder="1" applyAlignment="1">
      <alignment horizontal="right" vertical="center"/>
      <protection/>
    </xf>
    <xf numFmtId="164" fontId="13" fillId="0" borderId="16" xfId="172" applyNumberFormat="1" applyFont="1" applyBorder="1" applyAlignment="1">
      <alignment horizontal="center" vertical="center"/>
      <protection/>
    </xf>
    <xf numFmtId="164" fontId="13" fillId="0" borderId="17" xfId="172" applyNumberFormat="1" applyFont="1" applyBorder="1" applyAlignment="1">
      <alignment horizontal="center" vertical="center"/>
      <protection/>
    </xf>
    <xf numFmtId="0" fontId="9" fillId="0" borderId="16" xfId="172" applyFont="1" applyBorder="1" applyAlignment="1">
      <alignment horizontal="right" vertical="center"/>
      <protection/>
    </xf>
    <xf numFmtId="0" fontId="12" fillId="0" borderId="28" xfId="172" applyFont="1" applyBorder="1" applyAlignment="1" applyProtection="1">
      <alignment horizontal="justify" vertical="center"/>
      <protection/>
    </xf>
    <xf numFmtId="164" fontId="12" fillId="0" borderId="26" xfId="172" applyNumberFormat="1" applyFont="1" applyFill="1" applyBorder="1" applyAlignment="1">
      <alignment horizontal="right" vertical="center"/>
      <protection/>
    </xf>
    <xf numFmtId="0" fontId="9" fillId="0" borderId="15" xfId="172" applyFont="1" applyBorder="1" applyAlignment="1" applyProtection="1">
      <alignment horizontal="justify" vertical="center"/>
      <protection/>
    </xf>
    <xf numFmtId="164" fontId="9" fillId="0" borderId="16" xfId="172" applyNumberFormat="1" applyFont="1" applyFill="1" applyBorder="1" applyAlignment="1" applyProtection="1">
      <alignment horizontal="right" vertical="center"/>
      <protection/>
    </xf>
    <xf numFmtId="0" fontId="9" fillId="0" borderId="15" xfId="172" applyFont="1" applyBorder="1" applyAlignment="1" applyProtection="1">
      <alignment horizontal="left" vertical="center" indent="1"/>
      <protection/>
    </xf>
    <xf numFmtId="164" fontId="9" fillId="0" borderId="16" xfId="172" applyNumberFormat="1" applyFont="1" applyBorder="1" applyAlignment="1" applyProtection="1">
      <alignment horizontal="right" vertical="center"/>
      <protection/>
    </xf>
    <xf numFmtId="164" fontId="9" fillId="0" borderId="16" xfId="172" applyNumberFormat="1" applyFont="1" applyBorder="1" applyAlignment="1" applyProtection="1">
      <alignment horizontal="center" vertical="center"/>
      <protection/>
    </xf>
    <xf numFmtId="0" fontId="89" fillId="0" borderId="15" xfId="172" applyFont="1" applyBorder="1" applyAlignment="1" quotePrefix="1">
      <alignment horizontal="left" indent="1"/>
      <protection/>
    </xf>
    <xf numFmtId="0" fontId="0" fillId="0" borderId="29" xfId="172" applyBorder="1" applyAlignment="1">
      <alignment horizontal="justify" vertical="center"/>
      <protection/>
    </xf>
    <xf numFmtId="164" fontId="2" fillId="0" borderId="29" xfId="172" applyNumberFormat="1" applyFont="1" applyBorder="1" applyAlignment="1" applyProtection="1">
      <alignment horizontal="center" vertical="center"/>
      <protection/>
    </xf>
    <xf numFmtId="164" fontId="2" fillId="0" borderId="29" xfId="172" applyNumberFormat="1" applyFont="1" applyBorder="1" applyAlignment="1">
      <alignment horizontal="center" vertical="center"/>
      <protection/>
    </xf>
    <xf numFmtId="0" fontId="4" fillId="0" borderId="0" xfId="172" applyFont="1" applyBorder="1" applyAlignment="1" applyProtection="1">
      <alignment horizontal="justify" vertical="center"/>
      <protection/>
    </xf>
    <xf numFmtId="164" fontId="2" fillId="0" borderId="0" xfId="172" applyNumberFormat="1" applyFont="1" applyFill="1" applyBorder="1" applyAlignment="1" applyProtection="1">
      <alignment horizontal="right" vertical="center"/>
      <protection/>
    </xf>
    <xf numFmtId="164" fontId="2" fillId="0" borderId="0" xfId="172" applyNumberFormat="1" applyFont="1" applyBorder="1" applyAlignment="1" applyProtection="1">
      <alignment horizontal="center" vertical="center"/>
      <protection/>
    </xf>
    <xf numFmtId="164" fontId="2" fillId="0" borderId="0" xfId="172" applyNumberFormat="1" applyFont="1" applyBorder="1" applyAlignment="1">
      <alignment horizontal="center" vertical="center"/>
      <protection/>
    </xf>
    <xf numFmtId="0" fontId="0" fillId="0" borderId="0" xfId="172" applyBorder="1" applyAlignment="1">
      <alignment horizontal="justify" vertical="center"/>
      <protection/>
    </xf>
    <xf numFmtId="0" fontId="2" fillId="0" borderId="0" xfId="172" applyFont="1" applyBorder="1" applyAlignment="1" applyProtection="1">
      <alignment horizontal="justify" vertical="center"/>
      <protection/>
    </xf>
    <xf numFmtId="164" fontId="13" fillId="0" borderId="16" xfId="172" applyNumberFormat="1" applyFont="1" applyFill="1" applyBorder="1" applyAlignment="1" applyProtection="1">
      <alignment horizontal="right" vertical="center"/>
      <protection/>
    </xf>
    <xf numFmtId="164" fontId="9" fillId="0" borderId="19" xfId="172" applyNumberFormat="1" applyFont="1" applyFill="1" applyBorder="1" applyAlignment="1" applyProtection="1">
      <alignment horizontal="right" vertical="center"/>
      <protection/>
    </xf>
    <xf numFmtId="0" fontId="12" fillId="0" borderId="0" xfId="172" applyFont="1" applyBorder="1" applyAlignment="1">
      <alignment horizontal="center" vertical="center"/>
      <protection/>
    </xf>
    <xf numFmtId="164" fontId="9" fillId="0" borderId="16" xfId="0" applyNumberFormat="1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 applyProtection="1">
      <alignment horizontal="right" vertical="center"/>
      <protection/>
    </xf>
    <xf numFmtId="164" fontId="9" fillId="0" borderId="16" xfId="0" applyNumberFormat="1" applyFont="1" applyFill="1" applyBorder="1" applyAlignment="1" applyProtection="1">
      <alignment horizontal="right" vertical="center"/>
      <protection/>
    </xf>
    <xf numFmtId="164" fontId="9" fillId="0" borderId="19" xfId="0" applyNumberFormat="1" applyFont="1" applyFill="1" applyBorder="1" applyAlignment="1" applyProtection="1">
      <alignment horizontal="right" vertical="center"/>
      <protection/>
    </xf>
    <xf numFmtId="0" fontId="89" fillId="0" borderId="29" xfId="172" applyFont="1" applyBorder="1" applyAlignment="1">
      <alignment horizontal="justify" vertical="center"/>
      <protection/>
    </xf>
    <xf numFmtId="164" fontId="9" fillId="0" borderId="0" xfId="172" applyNumberFormat="1" applyFont="1" applyFill="1" applyBorder="1" applyAlignment="1" applyProtection="1">
      <alignment horizontal="right" vertical="center"/>
      <protection/>
    </xf>
    <xf numFmtId="0" fontId="89" fillId="0" borderId="0" xfId="172" applyFont="1" applyAlignment="1">
      <alignment horizontal="justify" vertical="center"/>
      <protection/>
    </xf>
    <xf numFmtId="164" fontId="9" fillId="0" borderId="13" xfId="160" applyNumberFormat="1" applyFont="1" applyFill="1" applyBorder="1" applyAlignment="1">
      <alignment horizontal="right"/>
      <protection/>
    </xf>
    <xf numFmtId="164" fontId="9" fillId="0" borderId="16" xfId="160" applyNumberFormat="1" applyFont="1" applyFill="1" applyBorder="1" applyAlignment="1">
      <alignment horizontal="right"/>
      <protection/>
    </xf>
    <xf numFmtId="170" fontId="9" fillId="0" borderId="16" xfId="160" applyNumberFormat="1" applyFont="1" applyBorder="1" applyAlignment="1">
      <alignment horizontal="center"/>
      <protection/>
    </xf>
    <xf numFmtId="164" fontId="9" fillId="0" borderId="16" xfId="160" applyNumberFormat="1" applyFont="1" applyBorder="1" applyAlignment="1">
      <alignment horizontal="right"/>
      <protection/>
    </xf>
    <xf numFmtId="0" fontId="9" fillId="0" borderId="0" xfId="160" applyFont="1">
      <alignment/>
      <protection/>
    </xf>
    <xf numFmtId="0" fontId="6" fillId="0" borderId="0" xfId="160" applyFont="1">
      <alignment/>
      <protection/>
    </xf>
    <xf numFmtId="0" fontId="89" fillId="0" borderId="0" xfId="172" applyFont="1" applyBorder="1" applyAlignment="1">
      <alignment horizontal="justify" vertical="center"/>
      <protection/>
    </xf>
    <xf numFmtId="43" fontId="87" fillId="0" borderId="0" xfId="49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43" fontId="0" fillId="0" borderId="0" xfId="49" applyNumberFormat="1" applyFont="1" applyFill="1" applyBorder="1" applyAlignment="1">
      <alignment horizontal="center" vertical="center"/>
    </xf>
    <xf numFmtId="0" fontId="89" fillId="0" borderId="0" xfId="172" applyFont="1" applyFill="1" applyBorder="1" applyAlignment="1">
      <alignment horizontal="justify" vertical="center"/>
      <protection/>
    </xf>
    <xf numFmtId="0" fontId="0" fillId="0" borderId="0" xfId="172" applyFill="1" applyAlignment="1">
      <alignment horizontal="justify" vertical="center"/>
      <protection/>
    </xf>
    <xf numFmtId="0" fontId="6" fillId="0" borderId="0" xfId="213" applyFont="1" applyAlignment="1">
      <alignment horizontal="centerContinuous"/>
      <protection/>
    </xf>
    <xf numFmtId="0" fontId="6" fillId="0" borderId="0" xfId="213" applyFont="1">
      <alignment/>
      <protection/>
    </xf>
    <xf numFmtId="0" fontId="24" fillId="0" borderId="0" xfId="213" applyFont="1" applyAlignment="1">
      <alignment horizontal="centerContinuous"/>
      <protection/>
    </xf>
    <xf numFmtId="0" fontId="24" fillId="0" borderId="0" xfId="213" applyFont="1">
      <alignment/>
      <protection/>
    </xf>
    <xf numFmtId="0" fontId="6" fillId="0" borderId="0" xfId="213" applyFont="1" applyBorder="1">
      <alignment/>
      <protection/>
    </xf>
    <xf numFmtId="0" fontId="6" fillId="0" borderId="0" xfId="213" applyFont="1" applyBorder="1" applyAlignment="1">
      <alignment horizontal="center"/>
      <protection/>
    </xf>
    <xf numFmtId="0" fontId="8" fillId="0" borderId="0" xfId="213" applyFont="1">
      <alignment/>
      <protection/>
    </xf>
    <xf numFmtId="0" fontId="8" fillId="0" borderId="0" xfId="213" applyFont="1" applyAlignment="1">
      <alignment wrapText="1"/>
      <protection/>
    </xf>
    <xf numFmtId="180" fontId="6" fillId="0" borderId="0" xfId="282" applyNumberFormat="1" applyFont="1" applyAlignment="1" applyProtection="1">
      <alignment/>
      <protection/>
    </xf>
    <xf numFmtId="180" fontId="8" fillId="0" borderId="0" xfId="282" applyNumberFormat="1" applyFont="1" applyAlignment="1" applyProtection="1">
      <alignment/>
      <protection/>
    </xf>
    <xf numFmtId="0" fontId="8" fillId="0" borderId="0" xfId="213" applyFont="1" applyBorder="1">
      <alignment/>
      <protection/>
    </xf>
    <xf numFmtId="0" fontId="6" fillId="0" borderId="0" xfId="213" applyFont="1" applyFill="1" applyBorder="1">
      <alignment/>
      <protection/>
    </xf>
    <xf numFmtId="0" fontId="8" fillId="0" borderId="0" xfId="213" applyFont="1" applyBorder="1" applyAlignment="1">
      <alignment horizontal="left"/>
      <protection/>
    </xf>
    <xf numFmtId="164" fontId="9" fillId="0" borderId="30" xfId="172" applyNumberFormat="1" applyFont="1" applyBorder="1" applyAlignment="1">
      <alignment horizontal="center" vertical="center"/>
      <protection/>
    </xf>
    <xf numFmtId="164" fontId="9" fillId="0" borderId="31" xfId="160" applyNumberFormat="1" applyFont="1" applyFill="1" applyBorder="1" applyAlignment="1">
      <alignment horizontal="right"/>
      <protection/>
    </xf>
    <xf numFmtId="164" fontId="9" fillId="0" borderId="31" xfId="160" applyNumberFormat="1" applyFont="1" applyBorder="1" applyAlignment="1">
      <alignment horizontal="right"/>
      <protection/>
    </xf>
    <xf numFmtId="0" fontId="91" fillId="27" borderId="32" xfId="0" applyFont="1" applyFill="1" applyBorder="1" applyAlignment="1">
      <alignment wrapText="1"/>
    </xf>
    <xf numFmtId="4" fontId="92" fillId="27" borderId="33" xfId="0" applyNumberFormat="1" applyFont="1" applyFill="1" applyBorder="1" applyAlignment="1">
      <alignment horizontal="right" wrapText="1"/>
    </xf>
    <xf numFmtId="0" fontId="93" fillId="27" borderId="34" xfId="0" applyFont="1" applyFill="1" applyBorder="1" applyAlignment="1">
      <alignment wrapText="1"/>
    </xf>
    <xf numFmtId="4" fontId="94" fillId="27" borderId="35" xfId="0" applyNumberFormat="1" applyFont="1" applyFill="1" applyBorder="1" applyAlignment="1">
      <alignment horizontal="right" wrapText="1"/>
    </xf>
    <xf numFmtId="0" fontId="91" fillId="27" borderId="34" xfId="0" applyFont="1" applyFill="1" applyBorder="1" applyAlignment="1">
      <alignment wrapText="1"/>
    </xf>
    <xf numFmtId="43" fontId="92" fillId="27" borderId="33" xfId="42" applyFont="1" applyFill="1" applyBorder="1" applyAlignment="1">
      <alignment horizontal="right" wrapText="1"/>
    </xf>
    <xf numFmtId="43" fontId="94" fillId="27" borderId="33" xfId="42" applyFont="1" applyFill="1" applyBorder="1" applyAlignment="1">
      <alignment horizontal="right" wrapText="1"/>
    </xf>
    <xf numFmtId="167" fontId="12" fillId="0" borderId="19" xfId="160" applyNumberFormat="1" applyFont="1" applyFill="1" applyBorder="1" applyAlignment="1" applyProtection="1">
      <alignment horizontal="right"/>
      <protection locked="0"/>
    </xf>
    <xf numFmtId="0" fontId="91" fillId="0" borderId="0" xfId="0" applyFont="1" applyFill="1" applyBorder="1" applyAlignment="1">
      <alignment wrapText="1"/>
    </xf>
    <xf numFmtId="4" fontId="94" fillId="0" borderId="0" xfId="0" applyNumberFormat="1" applyFont="1" applyFill="1" applyBorder="1" applyAlignment="1">
      <alignment horizontal="right" wrapText="1"/>
    </xf>
    <xf numFmtId="0" fontId="94" fillId="0" borderId="0" xfId="0" applyFont="1" applyFill="1" applyBorder="1" applyAlignment="1">
      <alignment horizontal="right" wrapText="1"/>
    </xf>
    <xf numFmtId="43" fontId="94" fillId="0" borderId="0" xfId="42" applyFont="1" applyFill="1" applyBorder="1" applyAlignment="1">
      <alignment horizontal="right" wrapText="1"/>
    </xf>
    <xf numFmtId="0" fontId="95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 wrapText="1"/>
    </xf>
    <xf numFmtId="164" fontId="95" fillId="0" borderId="10" xfId="0" applyNumberFormat="1" applyFont="1" applyFill="1" applyBorder="1" applyAlignment="1">
      <alignment horizontal="center" vertical="center" wrapText="1"/>
    </xf>
    <xf numFmtId="43" fontId="95" fillId="0" borderId="10" xfId="49" applyFont="1" applyFill="1" applyBorder="1" applyAlignment="1">
      <alignment horizontal="center" vertical="center" wrapText="1"/>
    </xf>
    <xf numFmtId="0" fontId="12" fillId="0" borderId="10" xfId="172" applyFont="1" applyBorder="1" applyAlignment="1" applyProtection="1">
      <alignment horizontal="justify" vertical="center"/>
      <protection/>
    </xf>
    <xf numFmtId="0" fontId="0" fillId="0" borderId="10" xfId="172" applyFont="1" applyBorder="1" applyAlignment="1">
      <alignment horizontal="justify" vertical="center"/>
      <protection/>
    </xf>
    <xf numFmtId="0" fontId="0" fillId="0" borderId="10" xfId="172" applyBorder="1" applyAlignment="1">
      <alignment horizontal="right" vertical="center"/>
      <protection/>
    </xf>
    <xf numFmtId="43" fontId="0" fillId="0" borderId="10" xfId="42" applyFont="1" applyBorder="1" applyAlignment="1">
      <alignment horizontal="right" vertical="center"/>
    </xf>
    <xf numFmtId="164" fontId="0" fillId="0" borderId="10" xfId="172" applyNumberFormat="1" applyBorder="1" applyAlignment="1">
      <alignment horizontal="right" vertical="center"/>
      <protection/>
    </xf>
    <xf numFmtId="164" fontId="89" fillId="0" borderId="10" xfId="172" applyNumberFormat="1" applyFont="1" applyBorder="1" applyAlignment="1">
      <alignment horizontal="right" vertical="center"/>
      <protection/>
    </xf>
    <xf numFmtId="0" fontId="87" fillId="0" borderId="10" xfId="172" applyFont="1" applyBorder="1" applyAlignment="1">
      <alignment horizontal="right" vertical="center"/>
      <protection/>
    </xf>
    <xf numFmtId="43" fontId="87" fillId="0" borderId="10" xfId="42" applyFont="1" applyBorder="1" applyAlignment="1">
      <alignment horizontal="right" vertical="center"/>
    </xf>
    <xf numFmtId="0" fontId="11" fillId="35" borderId="13" xfId="160" applyFont="1" applyFill="1" applyBorder="1" applyAlignment="1" quotePrefix="1">
      <alignment horizontal="center"/>
      <protection/>
    </xf>
    <xf numFmtId="170" fontId="9" fillId="0" borderId="13" xfId="160" applyNumberFormat="1" applyFont="1" applyBorder="1" applyAlignment="1">
      <alignment horizontal="center"/>
      <protection/>
    </xf>
    <xf numFmtId="164" fontId="9" fillId="0" borderId="16" xfId="160" applyNumberFormat="1" applyFont="1" applyBorder="1" applyAlignment="1">
      <alignment horizontal="center"/>
      <protection/>
    </xf>
    <xf numFmtId="164" fontId="9" fillId="0" borderId="13" xfId="160" applyNumberFormat="1" applyFont="1" applyBorder="1" applyAlignment="1">
      <alignment horizontal="center"/>
      <protection/>
    </xf>
    <xf numFmtId="166" fontId="2" fillId="0" borderId="0" xfId="160" applyNumberFormat="1" applyFill="1">
      <alignment/>
      <protection/>
    </xf>
    <xf numFmtId="0" fontId="95" fillId="27" borderId="36" xfId="0" applyFont="1" applyFill="1" applyBorder="1" applyAlignment="1">
      <alignment/>
    </xf>
    <xf numFmtId="0" fontId="95" fillId="27" borderId="37" xfId="0" applyFont="1" applyFill="1" applyBorder="1" applyAlignment="1">
      <alignment/>
    </xf>
    <xf numFmtId="0" fontId="95" fillId="27" borderId="38" xfId="0" applyFont="1" applyFill="1" applyBorder="1" applyAlignment="1">
      <alignment/>
    </xf>
    <xf numFmtId="0" fontId="95" fillId="27" borderId="10" xfId="0" applyFont="1" applyFill="1" applyBorder="1" applyAlignment="1">
      <alignment horizontal="center" vertical="center" wrapText="1"/>
    </xf>
    <xf numFmtId="43" fontId="87" fillId="0" borderId="10" xfId="49" applyNumberFormat="1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164" fontId="90" fillId="0" borderId="10" xfId="0" applyNumberFormat="1" applyFont="1" applyFill="1" applyBorder="1" applyAlignment="1">
      <alignment horizontal="center" vertical="center" wrapText="1"/>
    </xf>
    <xf numFmtId="43" fontId="90" fillId="0" borderId="10" xfId="49" applyFont="1" applyFill="1" applyBorder="1" applyAlignment="1">
      <alignment horizontal="center" vertical="center" wrapText="1"/>
    </xf>
    <xf numFmtId="43" fontId="0" fillId="0" borderId="10" xfId="49" applyNumberFormat="1" applyFont="1" applyFill="1" applyBorder="1" applyAlignment="1">
      <alignment horizontal="center" vertical="center"/>
    </xf>
    <xf numFmtId="0" fontId="96" fillId="0" borderId="0" xfId="0" applyFont="1" applyAlignment="1">
      <alignment vertical="center"/>
    </xf>
    <xf numFmtId="0" fontId="91" fillId="27" borderId="10" xfId="0" applyFont="1" applyFill="1" applyBorder="1" applyAlignment="1">
      <alignment horizontal="left" vertical="center" wrapText="1"/>
    </xf>
    <xf numFmtId="0" fontId="91" fillId="27" borderId="10" xfId="0" applyFont="1" applyFill="1" applyBorder="1" applyAlignment="1">
      <alignment wrapText="1"/>
    </xf>
    <xf numFmtId="169" fontId="92" fillId="27" borderId="10" xfId="71" applyNumberFormat="1" applyFont="1" applyFill="1" applyBorder="1" applyAlignment="1">
      <alignment horizontal="right" wrapText="1"/>
    </xf>
    <xf numFmtId="169" fontId="92" fillId="27" borderId="10" xfId="44" applyNumberFormat="1" applyFont="1" applyFill="1" applyBorder="1" applyAlignment="1">
      <alignment horizontal="right" wrapText="1"/>
    </xf>
    <xf numFmtId="0" fontId="93" fillId="27" borderId="10" xfId="0" applyFont="1" applyFill="1" applyBorder="1" applyAlignment="1">
      <alignment wrapText="1"/>
    </xf>
    <xf numFmtId="164" fontId="92" fillId="27" borderId="10" xfId="0" applyNumberFormat="1" applyFont="1" applyFill="1" applyBorder="1" applyAlignment="1">
      <alignment horizontal="right" wrapText="1"/>
    </xf>
    <xf numFmtId="0" fontId="11" fillId="35" borderId="13" xfId="160" applyFont="1" applyFill="1" applyBorder="1" applyAlignment="1">
      <alignment horizontal="center"/>
      <protection/>
    </xf>
    <xf numFmtId="49" fontId="12" fillId="35" borderId="13" xfId="160" applyNumberFormat="1" applyFont="1" applyFill="1" applyBorder="1" applyAlignment="1">
      <alignment horizontal="center"/>
      <protection/>
    </xf>
    <xf numFmtId="0" fontId="12" fillId="35" borderId="39" xfId="160" applyFont="1" applyFill="1" applyBorder="1">
      <alignment/>
      <protection/>
    </xf>
    <xf numFmtId="0" fontId="12" fillId="35" borderId="40" xfId="160" applyFont="1" applyFill="1" applyBorder="1">
      <alignment/>
      <protection/>
    </xf>
    <xf numFmtId="0" fontId="11" fillId="35" borderId="41" xfId="160" applyFont="1" applyFill="1" applyBorder="1" applyAlignment="1" quotePrefix="1">
      <alignment horizontal="center"/>
      <protection/>
    </xf>
    <xf numFmtId="0" fontId="9" fillId="0" borderId="42" xfId="160" applyFont="1" applyBorder="1">
      <alignment/>
      <protection/>
    </xf>
    <xf numFmtId="164" fontId="9" fillId="0" borderId="43" xfId="160" applyNumberFormat="1" applyFont="1" applyBorder="1" applyAlignment="1">
      <alignment horizontal="center"/>
      <protection/>
    </xf>
    <xf numFmtId="0" fontId="9" fillId="0" borderId="44" xfId="160" applyFont="1" applyBorder="1">
      <alignment/>
      <protection/>
    </xf>
    <xf numFmtId="170" fontId="9" fillId="0" borderId="45" xfId="160" applyNumberFormat="1" applyFont="1" applyBorder="1" applyAlignment="1">
      <alignment horizontal="center"/>
      <protection/>
    </xf>
    <xf numFmtId="164" fontId="9" fillId="0" borderId="46" xfId="160" applyNumberFormat="1" applyFont="1" applyBorder="1" applyAlignment="1">
      <alignment horizontal="center"/>
      <protection/>
    </xf>
    <xf numFmtId="0" fontId="12" fillId="0" borderId="47" xfId="160" applyFont="1" applyBorder="1">
      <alignment/>
      <protection/>
    </xf>
    <xf numFmtId="164" fontId="12" fillId="0" borderId="48" xfId="160" applyNumberFormat="1" applyFont="1" applyBorder="1" applyAlignment="1">
      <alignment horizontal="right"/>
      <protection/>
    </xf>
    <xf numFmtId="170" fontId="12" fillId="0" borderId="16" xfId="160" applyNumberFormat="1" applyFont="1" applyBorder="1" applyAlignment="1">
      <alignment horizontal="center"/>
      <protection/>
    </xf>
    <xf numFmtId="164" fontId="12" fillId="0" borderId="16" xfId="160" applyNumberFormat="1" applyFont="1" applyBorder="1" applyAlignment="1">
      <alignment horizontal="center"/>
      <protection/>
    </xf>
    <xf numFmtId="164" fontId="12" fillId="0" borderId="46" xfId="160" applyNumberFormat="1" applyFont="1" applyBorder="1" applyAlignment="1">
      <alignment horizontal="center"/>
      <protection/>
    </xf>
    <xf numFmtId="0" fontId="12" fillId="0" borderId="49" xfId="160" applyFont="1" applyBorder="1">
      <alignment/>
      <protection/>
    </xf>
    <xf numFmtId="164" fontId="12" fillId="0" borderId="49" xfId="160" applyNumberFormat="1" applyFont="1" applyBorder="1" applyAlignment="1">
      <alignment horizontal="right"/>
      <protection/>
    </xf>
    <xf numFmtId="170" fontId="9" fillId="0" borderId="49" xfId="160" applyNumberFormat="1" applyFont="1" applyBorder="1" applyAlignment="1">
      <alignment horizontal="center"/>
      <protection/>
    </xf>
    <xf numFmtId="164" fontId="9" fillId="0" borderId="49" xfId="160" applyNumberFormat="1" applyFont="1" applyBorder="1" applyAlignment="1">
      <alignment horizontal="center"/>
      <protection/>
    </xf>
    <xf numFmtId="164" fontId="6" fillId="0" borderId="0" xfId="160" applyNumberFormat="1" applyFont="1">
      <alignment/>
      <protection/>
    </xf>
    <xf numFmtId="164" fontId="92" fillId="27" borderId="33" xfId="0" applyNumberFormat="1" applyFont="1" applyFill="1" applyBorder="1" applyAlignment="1">
      <alignment horizontal="right" wrapText="1"/>
    </xf>
    <xf numFmtId="164" fontId="94" fillId="27" borderId="35" xfId="0" applyNumberFormat="1" applyFont="1" applyFill="1" applyBorder="1" applyAlignment="1">
      <alignment horizontal="right" wrapText="1"/>
    </xf>
    <xf numFmtId="0" fontId="97" fillId="0" borderId="0" xfId="172" applyFont="1">
      <alignment/>
      <protection/>
    </xf>
    <xf numFmtId="0" fontId="97" fillId="0" borderId="0" xfId="172" applyFont="1" applyAlignment="1">
      <alignment/>
      <protection/>
    </xf>
    <xf numFmtId="0" fontId="0" fillId="0" borderId="0" xfId="172">
      <alignment/>
      <protection/>
    </xf>
    <xf numFmtId="180" fontId="12" fillId="34" borderId="20" xfId="284" applyNumberFormat="1" applyFont="1" applyFill="1" applyBorder="1" applyAlignment="1" applyProtection="1">
      <alignment horizontal="center" vertical="center"/>
      <protection/>
    </xf>
    <xf numFmtId="180" fontId="12" fillId="34" borderId="10" xfId="284" applyNumberFormat="1" applyFont="1" applyFill="1" applyBorder="1" applyAlignment="1" applyProtection="1">
      <alignment horizontal="center" vertical="center"/>
      <protection/>
    </xf>
    <xf numFmtId="180" fontId="12" fillId="34" borderId="11" xfId="284" applyNumberFormat="1" applyFont="1" applyFill="1" applyBorder="1" applyAlignment="1" applyProtection="1">
      <alignment horizontal="center" vertical="center"/>
      <protection/>
    </xf>
    <xf numFmtId="180" fontId="9" fillId="0" borderId="15" xfId="284" applyNumberFormat="1" applyFont="1" applyBorder="1" applyAlignment="1" applyProtection="1">
      <alignment horizontal="left" vertical="center"/>
      <protection/>
    </xf>
    <xf numFmtId="164" fontId="9" fillId="0" borderId="16" xfId="49" applyNumberFormat="1" applyFont="1" applyBorder="1" applyAlignment="1" applyProtection="1">
      <alignment horizontal="center" vertical="center"/>
      <protection/>
    </xf>
    <xf numFmtId="167" fontId="9" fillId="0" borderId="16" xfId="284" applyNumberFormat="1" applyFont="1" applyBorder="1" applyAlignment="1" applyProtection="1">
      <alignment horizontal="center" vertical="center"/>
      <protection/>
    </xf>
    <xf numFmtId="167" fontId="9" fillId="0" borderId="13" xfId="284" applyNumberFormat="1" applyFont="1" applyBorder="1" applyAlignment="1" applyProtection="1">
      <alignment horizontal="center" vertical="center"/>
      <protection/>
    </xf>
    <xf numFmtId="167" fontId="9" fillId="0" borderId="45" xfId="284" applyNumberFormat="1" applyFont="1" applyBorder="1" applyAlignment="1" applyProtection="1">
      <alignment horizontal="center" vertical="center"/>
      <protection/>
    </xf>
    <xf numFmtId="167" fontId="9" fillId="0" borderId="17" xfId="284" applyNumberFormat="1" applyFont="1" applyBorder="1" applyAlignment="1" applyProtection="1">
      <alignment horizontal="center" vertical="center"/>
      <protection/>
    </xf>
    <xf numFmtId="164" fontId="9" fillId="0" borderId="16" xfId="49" applyNumberFormat="1" applyFont="1" applyFill="1" applyBorder="1" applyAlignment="1" applyProtection="1">
      <alignment horizontal="center" vertical="center"/>
      <protection/>
    </xf>
    <xf numFmtId="180" fontId="9" fillId="0" borderId="16" xfId="284" applyNumberFormat="1" applyFont="1" applyFill="1" applyBorder="1" applyAlignment="1" applyProtection="1">
      <alignment horizontal="center" vertical="center"/>
      <protection/>
    </xf>
    <xf numFmtId="164" fontId="9" fillId="0" borderId="16" xfId="284" applyNumberFormat="1" applyFont="1" applyFill="1" applyBorder="1" applyAlignment="1" applyProtection="1">
      <alignment horizontal="center" vertical="center"/>
      <protection/>
    </xf>
    <xf numFmtId="164" fontId="9" fillId="0" borderId="45" xfId="284" applyNumberFormat="1" applyFont="1" applyFill="1" applyBorder="1" applyAlignment="1" applyProtection="1">
      <alignment horizontal="center" vertical="center"/>
      <protection/>
    </xf>
    <xf numFmtId="180" fontId="9" fillId="0" borderId="17" xfId="284" applyNumberFormat="1" applyFont="1" applyFill="1" applyBorder="1" applyAlignment="1" applyProtection="1">
      <alignment horizontal="center" vertical="center"/>
      <protection/>
    </xf>
    <xf numFmtId="164" fontId="9" fillId="0" borderId="16" xfId="49" applyNumberFormat="1" applyFont="1" applyBorder="1" applyAlignment="1">
      <alignment horizontal="center" vertical="center"/>
    </xf>
    <xf numFmtId="164" fontId="9" fillId="0" borderId="16" xfId="284" applyNumberFormat="1" applyFont="1" applyBorder="1" applyAlignment="1">
      <alignment horizontal="center" vertical="center"/>
      <protection/>
    </xf>
    <xf numFmtId="164" fontId="9" fillId="0" borderId="45" xfId="284" applyNumberFormat="1" applyFont="1" applyBorder="1" applyAlignment="1">
      <alignment horizontal="center" vertical="center"/>
      <protection/>
    </xf>
    <xf numFmtId="164" fontId="9" fillId="0" borderId="17" xfId="284" applyNumberFormat="1" applyFont="1" applyBorder="1" applyAlignment="1">
      <alignment horizontal="center" vertical="center"/>
      <protection/>
    </xf>
    <xf numFmtId="167" fontId="9" fillId="0" borderId="20" xfId="284" applyNumberFormat="1" applyFont="1" applyBorder="1" applyAlignment="1" applyProtection="1">
      <alignment horizontal="center" vertical="center"/>
      <protection/>
    </xf>
    <xf numFmtId="180" fontId="12" fillId="0" borderId="50" xfId="284" applyNumberFormat="1" applyFont="1" applyBorder="1" applyAlignment="1" applyProtection="1">
      <alignment horizontal="center" vertical="center"/>
      <protection/>
    </xf>
    <xf numFmtId="164" fontId="12" fillId="0" borderId="51" xfId="284" applyNumberFormat="1" applyFont="1" applyBorder="1" applyAlignment="1">
      <alignment horizontal="center" vertical="center"/>
      <protection/>
    </xf>
    <xf numFmtId="164" fontId="12" fillId="0" borderId="52" xfId="284" applyNumberFormat="1" applyFont="1" applyBorder="1" applyAlignment="1">
      <alignment horizontal="center" vertical="center"/>
      <protection/>
    </xf>
    <xf numFmtId="164" fontId="12" fillId="0" borderId="53" xfId="284" applyNumberFormat="1" applyFont="1" applyBorder="1" applyAlignment="1">
      <alignment horizontal="center" vertical="center"/>
      <protection/>
    </xf>
    <xf numFmtId="180" fontId="26" fillId="0" borderId="29" xfId="284" applyNumberFormat="1" applyFont="1" applyFill="1" applyBorder="1" applyAlignment="1" applyProtection="1">
      <alignment horizontal="left" vertical="center"/>
      <protection/>
    </xf>
    <xf numFmtId="0" fontId="0" fillId="0" borderId="0" xfId="172" applyAlignment="1">
      <alignment horizontal="center"/>
      <protection/>
    </xf>
    <xf numFmtId="180" fontId="26" fillId="0" borderId="0" xfId="284" applyNumberFormat="1" applyFont="1" applyFill="1" applyBorder="1" applyAlignment="1" applyProtection="1">
      <alignment horizontal="left" vertical="center"/>
      <protection/>
    </xf>
    <xf numFmtId="167" fontId="0" fillId="0" borderId="0" xfId="172" applyNumberFormat="1">
      <alignment/>
      <protection/>
    </xf>
    <xf numFmtId="180" fontId="12" fillId="0" borderId="0" xfId="281" applyNumberFormat="1" applyFont="1" applyBorder="1" applyAlignment="1" quotePrefix="1">
      <alignment horizontal="center"/>
      <protection/>
    </xf>
    <xf numFmtId="180" fontId="12" fillId="34" borderId="10" xfId="281" applyNumberFormat="1" applyFont="1" applyFill="1" applyBorder="1" applyAlignment="1" applyProtection="1">
      <alignment horizontal="center" vertical="center"/>
      <protection/>
    </xf>
    <xf numFmtId="180" fontId="9" fillId="0" borderId="16" xfId="281" applyNumberFormat="1" applyFont="1" applyBorder="1" applyAlignment="1" applyProtection="1">
      <alignment horizontal="left" vertical="center"/>
      <protection/>
    </xf>
    <xf numFmtId="167" fontId="9" fillId="0" borderId="45" xfId="281" applyNumberFormat="1" applyFont="1" applyBorder="1" applyAlignment="1" applyProtection="1">
      <alignment horizontal="center" vertical="center"/>
      <protection/>
    </xf>
    <xf numFmtId="164" fontId="98" fillId="0" borderId="0" xfId="217" applyNumberFormat="1" applyFont="1" applyBorder="1" applyAlignment="1">
      <alignment horizontal="center"/>
      <protection/>
    </xf>
    <xf numFmtId="181" fontId="12" fillId="0" borderId="13" xfId="281" applyNumberFormat="1" applyFont="1" applyFill="1" applyBorder="1" applyAlignment="1" applyProtection="1">
      <alignment horizontal="center" vertical="center"/>
      <protection/>
    </xf>
    <xf numFmtId="167" fontId="9" fillId="0" borderId="0" xfId="281" applyNumberFormat="1" applyFont="1" applyBorder="1" applyAlignment="1" applyProtection="1">
      <alignment horizontal="center" vertical="center"/>
      <protection/>
    </xf>
    <xf numFmtId="164" fontId="9" fillId="0" borderId="13" xfId="217" applyNumberFormat="1" applyFont="1" applyBorder="1" applyAlignment="1">
      <alignment horizontal="center"/>
      <protection/>
    </xf>
    <xf numFmtId="164" fontId="9" fillId="0" borderId="13" xfId="281" applyNumberFormat="1" applyFont="1" applyFill="1" applyBorder="1" applyAlignment="1" applyProtection="1">
      <alignment horizontal="center" vertical="center"/>
      <protection/>
    </xf>
    <xf numFmtId="164" fontId="98" fillId="0" borderId="13" xfId="217" applyNumberFormat="1" applyFont="1" applyBorder="1" applyAlignment="1">
      <alignment horizontal="center"/>
      <protection/>
    </xf>
    <xf numFmtId="181" fontId="9" fillId="0" borderId="16" xfId="281" applyNumberFormat="1" applyFont="1" applyFill="1" applyBorder="1" applyAlignment="1" applyProtection="1">
      <alignment horizontal="center" vertical="center"/>
      <protection/>
    </xf>
    <xf numFmtId="181" fontId="9" fillId="0" borderId="13" xfId="281" applyNumberFormat="1" applyFont="1" applyFill="1" applyBorder="1" applyAlignment="1" applyProtection="1">
      <alignment horizontal="center" vertical="center"/>
      <protection/>
    </xf>
    <xf numFmtId="181" fontId="12" fillId="0" borderId="16" xfId="281" applyNumberFormat="1" applyFont="1" applyFill="1" applyBorder="1" applyAlignment="1" applyProtection="1">
      <alignment horizontal="center" vertical="center"/>
      <protection/>
    </xf>
    <xf numFmtId="180" fontId="9" fillId="0" borderId="31" xfId="281" applyNumberFormat="1" applyFont="1" applyFill="1" applyBorder="1" applyAlignment="1" applyProtection="1">
      <alignment horizontal="center" vertical="center"/>
      <protection/>
    </xf>
    <xf numFmtId="164" fontId="9" fillId="0" borderId="16" xfId="217" applyNumberFormat="1" applyFont="1" applyBorder="1" applyAlignment="1">
      <alignment horizontal="center"/>
      <protection/>
    </xf>
    <xf numFmtId="164" fontId="9" fillId="0" borderId="16" xfId="281" applyNumberFormat="1" applyFont="1" applyFill="1" applyBorder="1" applyAlignment="1" applyProtection="1">
      <alignment horizontal="center" vertical="center"/>
      <protection/>
    </xf>
    <xf numFmtId="164" fontId="98" fillId="0" borderId="16" xfId="217" applyNumberFormat="1" applyFont="1" applyBorder="1" applyAlignment="1">
      <alignment horizontal="center"/>
      <protection/>
    </xf>
    <xf numFmtId="167" fontId="9" fillId="0" borderId="31" xfId="281" applyNumberFormat="1" applyFont="1" applyBorder="1" applyAlignment="1" applyProtection="1">
      <alignment horizontal="center" vertical="center"/>
      <protection/>
    </xf>
    <xf numFmtId="164" fontId="9" fillId="0" borderId="31" xfId="281" applyNumberFormat="1" applyFont="1" applyBorder="1" applyAlignment="1">
      <alignment horizontal="center" vertical="center"/>
      <protection/>
    </xf>
    <xf numFmtId="164" fontId="98" fillId="0" borderId="20" xfId="217" applyNumberFormat="1" applyFont="1" applyBorder="1" applyAlignment="1">
      <alignment horizontal="center"/>
      <protection/>
    </xf>
    <xf numFmtId="181" fontId="9" fillId="0" borderId="20" xfId="281" applyNumberFormat="1" applyFont="1" applyFill="1" applyBorder="1" applyAlignment="1" applyProtection="1">
      <alignment horizontal="center" vertical="center"/>
      <protection/>
    </xf>
    <xf numFmtId="180" fontId="12" fillId="0" borderId="10" xfId="281" applyNumberFormat="1" applyFont="1" applyBorder="1" applyAlignment="1" applyProtection="1">
      <alignment horizontal="center" vertical="center"/>
      <protection/>
    </xf>
    <xf numFmtId="164" fontId="12" fillId="0" borderId="10" xfId="281" applyNumberFormat="1" applyFont="1" applyBorder="1" applyAlignment="1">
      <alignment horizontal="center" vertical="center"/>
      <protection/>
    </xf>
    <xf numFmtId="181" fontId="12" fillId="0" borderId="10" xfId="281" applyNumberFormat="1" applyFont="1" applyFill="1" applyBorder="1" applyAlignment="1">
      <alignment horizontal="center" vertical="center"/>
      <protection/>
    </xf>
    <xf numFmtId="0" fontId="98" fillId="0" borderId="0" xfId="217" applyFont="1">
      <alignment/>
      <protection/>
    </xf>
    <xf numFmtId="0" fontId="99" fillId="0" borderId="0" xfId="217" applyFont="1">
      <alignment/>
      <protection/>
    </xf>
    <xf numFmtId="169" fontId="2" fillId="0" borderId="0" xfId="71" applyNumberFormat="1" applyFont="1" applyAlignment="1">
      <alignment/>
    </xf>
    <xf numFmtId="0" fontId="98" fillId="0" borderId="0" xfId="217" applyFont="1" quotePrefix="1">
      <alignment/>
      <protection/>
    </xf>
    <xf numFmtId="0" fontId="12" fillId="0" borderId="0" xfId="213" applyFont="1" applyBorder="1" applyAlignment="1">
      <alignment horizontal="center" vertical="center"/>
      <protection/>
    </xf>
    <xf numFmtId="0" fontId="9" fillId="0" borderId="0" xfId="285" applyFont="1">
      <alignment/>
      <protection/>
    </xf>
    <xf numFmtId="0" fontId="12" fillId="34" borderId="54" xfId="213" applyFont="1" applyFill="1" applyBorder="1" applyAlignment="1" applyProtection="1" quotePrefix="1">
      <alignment horizontal="center" vertical="center"/>
      <protection/>
    </xf>
    <xf numFmtId="16" fontId="25" fillId="34" borderId="55" xfId="213" applyNumberFormat="1" applyFont="1" applyFill="1" applyBorder="1" applyAlignment="1">
      <alignment horizontal="center" wrapText="1"/>
      <protection/>
    </xf>
    <xf numFmtId="0" fontId="12" fillId="34" borderId="56" xfId="285" applyFont="1" applyFill="1" applyBorder="1" applyAlignment="1">
      <alignment horizontal="center"/>
      <protection/>
    </xf>
    <xf numFmtId="0" fontId="12" fillId="34" borderId="13" xfId="285" applyFont="1" applyFill="1" applyBorder="1" applyAlignment="1">
      <alignment horizontal="center"/>
      <protection/>
    </xf>
    <xf numFmtId="0" fontId="12" fillId="34" borderId="39" xfId="285" applyFont="1" applyFill="1" applyBorder="1" applyAlignment="1">
      <alignment horizontal="center"/>
      <protection/>
    </xf>
    <xf numFmtId="0" fontId="12" fillId="34" borderId="14" xfId="285" applyFont="1" applyFill="1" applyBorder="1" applyAlignment="1">
      <alignment horizontal="center"/>
      <protection/>
    </xf>
    <xf numFmtId="0" fontId="9" fillId="34" borderId="57" xfId="285" applyNumberFormat="1" applyFont="1" applyFill="1" applyBorder="1" applyAlignment="1">
      <alignment horizontal="center"/>
      <protection/>
    </xf>
    <xf numFmtId="0" fontId="12" fillId="34" borderId="10" xfId="285" applyFont="1" applyFill="1" applyBorder="1" applyAlignment="1">
      <alignment horizontal="center"/>
      <protection/>
    </xf>
    <xf numFmtId="0" fontId="12" fillId="34" borderId="36" xfId="285" applyFont="1" applyFill="1" applyBorder="1" applyAlignment="1">
      <alignment horizontal="center"/>
      <protection/>
    </xf>
    <xf numFmtId="0" fontId="12" fillId="34" borderId="38" xfId="285" applyFont="1" applyFill="1" applyBorder="1" applyAlignment="1">
      <alignment horizontal="center"/>
      <protection/>
    </xf>
    <xf numFmtId="0" fontId="12" fillId="34" borderId="58" xfId="285" applyFont="1" applyFill="1" applyBorder="1" applyAlignment="1">
      <alignment horizontal="center"/>
      <protection/>
    </xf>
    <xf numFmtId="0" fontId="12" fillId="34" borderId="20" xfId="285" applyFont="1" applyFill="1" applyBorder="1" applyAlignment="1">
      <alignment horizontal="center"/>
      <protection/>
    </xf>
    <xf numFmtId="0" fontId="12" fillId="34" borderId="59" xfId="285" applyFont="1" applyFill="1" applyBorder="1" applyAlignment="1">
      <alignment horizontal="center"/>
      <protection/>
    </xf>
    <xf numFmtId="0" fontId="12" fillId="34" borderId="60" xfId="285" applyFont="1" applyFill="1" applyBorder="1" applyAlignment="1">
      <alignment horizontal="center"/>
      <protection/>
    </xf>
    <xf numFmtId="0" fontId="12" fillId="0" borderId="24" xfId="285" applyFont="1" applyBorder="1">
      <alignment/>
      <protection/>
    </xf>
    <xf numFmtId="2" fontId="12" fillId="0" borderId="16" xfId="285" applyNumberFormat="1" applyFont="1" applyBorder="1" applyAlignment="1">
      <alignment horizontal="center" vertical="center"/>
      <protection/>
    </xf>
    <xf numFmtId="0" fontId="12" fillId="0" borderId="57" xfId="285" applyFont="1" applyBorder="1">
      <alignment/>
      <protection/>
    </xf>
    <xf numFmtId="2" fontId="12" fillId="0" borderId="10" xfId="285" applyNumberFormat="1" applyFont="1" applyBorder="1" applyAlignment="1">
      <alignment horizontal="center" vertical="center"/>
      <protection/>
    </xf>
    <xf numFmtId="0" fontId="9" fillId="0" borderId="24" xfId="285" applyFont="1" applyBorder="1">
      <alignment/>
      <protection/>
    </xf>
    <xf numFmtId="2" fontId="9" fillId="0" borderId="16" xfId="285" applyNumberFormat="1" applyFont="1" applyBorder="1" applyAlignment="1">
      <alignment horizontal="center" vertical="center"/>
      <protection/>
    </xf>
    <xf numFmtId="0" fontId="12" fillId="0" borderId="0" xfId="285" applyFont="1">
      <alignment/>
      <protection/>
    </xf>
    <xf numFmtId="0" fontId="9" fillId="0" borderId="61" xfId="285" applyFont="1" applyBorder="1">
      <alignment/>
      <protection/>
    </xf>
    <xf numFmtId="2" fontId="9" fillId="0" borderId="19" xfId="285" applyNumberFormat="1" applyFont="1" applyBorder="1" applyAlignment="1">
      <alignment horizontal="center" vertical="center"/>
      <protection/>
    </xf>
    <xf numFmtId="0" fontId="9" fillId="0" borderId="0" xfId="285" applyFont="1" applyBorder="1">
      <alignment/>
      <protection/>
    </xf>
    <xf numFmtId="180" fontId="9" fillId="0" borderId="0" xfId="287" applyNumberFormat="1" applyFont="1">
      <alignment/>
      <protection/>
    </xf>
    <xf numFmtId="180" fontId="9" fillId="0" borderId="0" xfId="284" applyNumberFormat="1" applyFont="1">
      <alignment/>
      <protection/>
    </xf>
    <xf numFmtId="180" fontId="9" fillId="0" borderId="0" xfId="284" applyNumberFormat="1" applyFont="1" applyFill="1">
      <alignment/>
      <protection/>
    </xf>
    <xf numFmtId="180" fontId="9" fillId="0" borderId="37" xfId="284" applyNumberFormat="1" applyFont="1" applyBorder="1" applyAlignment="1" applyProtection="1">
      <alignment horizontal="centerContinuous"/>
      <protection/>
    </xf>
    <xf numFmtId="180" fontId="9" fillId="0" borderId="38" xfId="284" applyNumberFormat="1" applyFont="1" applyBorder="1" applyAlignment="1">
      <alignment horizontal="centerContinuous"/>
      <protection/>
    </xf>
    <xf numFmtId="164" fontId="9" fillId="0" borderId="0" xfId="284" applyNumberFormat="1" applyFont="1">
      <alignment/>
      <protection/>
    </xf>
    <xf numFmtId="180" fontId="9" fillId="0" borderId="62" xfId="284" applyNumberFormat="1" applyFont="1" applyBorder="1" applyAlignment="1" applyProtection="1">
      <alignment horizontal="center"/>
      <protection/>
    </xf>
    <xf numFmtId="180" fontId="9" fillId="0" borderId="0" xfId="284" applyNumberFormat="1" applyFont="1" applyAlignment="1" applyProtection="1">
      <alignment horizontal="left"/>
      <protection/>
    </xf>
    <xf numFmtId="180" fontId="9" fillId="0" borderId="0" xfId="284" applyNumberFormat="1" applyFont="1" applyBorder="1">
      <alignment/>
      <protection/>
    </xf>
    <xf numFmtId="180" fontId="9" fillId="0" borderId="0" xfId="284" applyNumberFormat="1" applyFont="1" applyBorder="1" applyAlignment="1" applyProtection="1">
      <alignment horizontal="center" vertical="center"/>
      <protection/>
    </xf>
    <xf numFmtId="0" fontId="12" fillId="0" borderId="0" xfId="285" applyFont="1" applyAlignment="1">
      <alignment horizontal="center"/>
      <protection/>
    </xf>
    <xf numFmtId="0" fontId="12" fillId="34" borderId="63" xfId="285" applyFont="1" applyFill="1" applyBorder="1" applyAlignment="1">
      <alignment horizontal="center"/>
      <protection/>
    </xf>
    <xf numFmtId="16" fontId="12" fillId="34" borderId="55" xfId="213" applyNumberFormat="1" applyFont="1" applyFill="1" applyBorder="1" applyAlignment="1">
      <alignment horizontal="center" wrapText="1"/>
      <protection/>
    </xf>
    <xf numFmtId="1" fontId="12" fillId="34" borderId="10" xfId="285" applyNumberFormat="1" applyFont="1" applyFill="1" applyBorder="1" applyAlignment="1" quotePrefix="1">
      <alignment horizontal="center"/>
      <protection/>
    </xf>
    <xf numFmtId="0" fontId="12" fillId="0" borderId="22" xfId="285" applyFont="1" applyBorder="1" applyAlignment="1">
      <alignment horizontal="center" vertical="center"/>
      <protection/>
    </xf>
    <xf numFmtId="0" fontId="12" fillId="0" borderId="59" xfId="285" applyFont="1" applyBorder="1" applyAlignment="1">
      <alignment vertical="center"/>
      <protection/>
    </xf>
    <xf numFmtId="164" fontId="12" fillId="0" borderId="20" xfId="285" applyNumberFormat="1" applyFont="1" applyBorder="1" applyAlignment="1">
      <alignment vertical="center"/>
      <protection/>
    </xf>
    <xf numFmtId="164" fontId="12" fillId="0" borderId="10" xfId="213" applyNumberFormat="1" applyFont="1" applyBorder="1" applyAlignment="1">
      <alignment horizontal="center" vertical="center"/>
      <protection/>
    </xf>
    <xf numFmtId="164" fontId="12" fillId="0" borderId="64" xfId="285" applyNumberFormat="1" applyFont="1" applyBorder="1" applyAlignment="1">
      <alignment horizontal="center" vertical="center"/>
      <protection/>
    </xf>
    <xf numFmtId="164" fontId="12" fillId="0" borderId="65" xfId="285" applyNumberFormat="1" applyFont="1" applyBorder="1" applyAlignment="1">
      <alignment horizontal="center" vertical="center"/>
      <protection/>
    </xf>
    <xf numFmtId="164" fontId="12" fillId="0" borderId="66" xfId="285" applyNumberFormat="1" applyFont="1" applyBorder="1" applyAlignment="1">
      <alignment horizontal="center" vertical="center"/>
      <protection/>
    </xf>
    <xf numFmtId="0" fontId="12" fillId="0" borderId="15" xfId="285" applyFont="1" applyBorder="1" applyAlignment="1">
      <alignment horizontal="center" vertical="center"/>
      <protection/>
    </xf>
    <xf numFmtId="0" fontId="12" fillId="0" borderId="0" xfId="285" applyFont="1" applyBorder="1" applyAlignment="1">
      <alignment vertical="center"/>
      <protection/>
    </xf>
    <xf numFmtId="164" fontId="12" fillId="0" borderId="16" xfId="285" applyNumberFormat="1" applyFont="1" applyBorder="1" applyAlignment="1">
      <alignment vertical="center"/>
      <protection/>
    </xf>
    <xf numFmtId="164" fontId="12" fillId="0" borderId="16" xfId="213" applyNumberFormat="1" applyFont="1" applyBorder="1" applyAlignment="1">
      <alignment horizontal="center" vertical="center"/>
      <protection/>
    </xf>
    <xf numFmtId="164" fontId="12" fillId="0" borderId="0" xfId="285" applyNumberFormat="1" applyFont="1" applyBorder="1" applyAlignment="1">
      <alignment horizontal="center" vertical="center"/>
      <protection/>
    </xf>
    <xf numFmtId="164" fontId="12" fillId="0" borderId="67" xfId="285" applyNumberFormat="1" applyFont="1" applyBorder="1" applyAlignment="1">
      <alignment horizontal="center" vertical="center"/>
      <protection/>
    </xf>
    <xf numFmtId="0" fontId="12" fillId="0" borderId="15" xfId="285" applyFont="1" applyBorder="1" applyAlignment="1">
      <alignment vertical="center"/>
      <protection/>
    </xf>
    <xf numFmtId="0" fontId="9" fillId="0" borderId="0" xfId="285" applyFont="1" applyBorder="1" applyAlignment="1">
      <alignment vertical="center"/>
      <protection/>
    </xf>
    <xf numFmtId="164" fontId="9" fillId="0" borderId="16" xfId="285" applyNumberFormat="1" applyFont="1" applyBorder="1" applyAlignment="1">
      <alignment vertical="center"/>
      <protection/>
    </xf>
    <xf numFmtId="164" fontId="9" fillId="0" borderId="16" xfId="213" applyNumberFormat="1" applyFont="1" applyBorder="1" applyAlignment="1">
      <alignment horizontal="center" vertical="center"/>
      <protection/>
    </xf>
    <xf numFmtId="164" fontId="9" fillId="0" borderId="0" xfId="285" applyNumberFormat="1" applyFont="1" applyBorder="1" applyAlignment="1">
      <alignment horizontal="center" vertical="center"/>
      <protection/>
    </xf>
    <xf numFmtId="164" fontId="9" fillId="0" borderId="67" xfId="285" applyNumberFormat="1" applyFont="1" applyBorder="1" applyAlignment="1">
      <alignment horizontal="center" vertical="center"/>
      <protection/>
    </xf>
    <xf numFmtId="164" fontId="12" fillId="0" borderId="16" xfId="286" applyNumberFormat="1" applyFont="1" applyBorder="1" applyAlignment="1">
      <alignment vertical="center"/>
      <protection/>
    </xf>
    <xf numFmtId="164" fontId="9" fillId="0" borderId="16" xfId="286" applyNumberFormat="1" applyFont="1" applyBorder="1" applyAlignment="1">
      <alignment vertical="center"/>
      <protection/>
    </xf>
    <xf numFmtId="2" fontId="9" fillId="0" borderId="0" xfId="285" applyNumberFormat="1" applyFont="1">
      <alignment/>
      <protection/>
    </xf>
    <xf numFmtId="164" fontId="12" fillId="0" borderId="0" xfId="285" applyNumberFormat="1" applyFont="1" applyFill="1" applyBorder="1" applyAlignment="1">
      <alignment horizontal="center" vertical="center"/>
      <protection/>
    </xf>
    <xf numFmtId="164" fontId="12" fillId="0" borderId="67" xfId="285" applyNumberFormat="1" applyFont="1" applyFill="1" applyBorder="1" applyAlignment="1">
      <alignment horizontal="center" vertical="center"/>
      <protection/>
    </xf>
    <xf numFmtId="164" fontId="100" fillId="0" borderId="67" xfId="285" applyNumberFormat="1" applyFont="1" applyBorder="1" applyAlignment="1">
      <alignment horizontal="center" vertical="center"/>
      <protection/>
    </xf>
    <xf numFmtId="0" fontId="12" fillId="0" borderId="15" xfId="285" applyFont="1" applyBorder="1" applyAlignment="1">
      <alignment horizontal="center"/>
      <protection/>
    </xf>
    <xf numFmtId="0" fontId="9" fillId="0" borderId="15" xfId="285" applyFont="1" applyBorder="1" applyAlignment="1">
      <alignment horizontal="center"/>
      <protection/>
    </xf>
    <xf numFmtId="0" fontId="12" fillId="0" borderId="18" xfId="285" applyFont="1" applyBorder="1">
      <alignment/>
      <protection/>
    </xf>
    <xf numFmtId="0" fontId="9" fillId="0" borderId="68" xfId="285" applyFont="1" applyBorder="1" applyAlignment="1">
      <alignment vertical="center"/>
      <protection/>
    </xf>
    <xf numFmtId="164" fontId="9" fillId="0" borderId="19" xfId="285" applyNumberFormat="1" applyFont="1" applyBorder="1" applyAlignment="1">
      <alignment vertical="center"/>
      <protection/>
    </xf>
    <xf numFmtId="164" fontId="9" fillId="0" borderId="19" xfId="213" applyNumberFormat="1" applyFont="1" applyBorder="1" applyAlignment="1">
      <alignment horizontal="center" vertical="center"/>
      <protection/>
    </xf>
    <xf numFmtId="164" fontId="9" fillId="0" borderId="69" xfId="285" applyNumberFormat="1" applyFont="1" applyBorder="1" applyAlignment="1">
      <alignment horizontal="center" vertical="center"/>
      <protection/>
    </xf>
    <xf numFmtId="164" fontId="9" fillId="0" borderId="70" xfId="285" applyNumberFormat="1" applyFont="1" applyBorder="1" applyAlignment="1">
      <alignment horizontal="center" vertical="center"/>
      <protection/>
    </xf>
    <xf numFmtId="0" fontId="9" fillId="0" borderId="0" xfId="285" applyFont="1" applyAlignment="1">
      <alignment horizontal="center"/>
      <protection/>
    </xf>
    <xf numFmtId="0" fontId="12" fillId="0" borderId="0" xfId="160" applyFont="1" applyAlignment="1">
      <alignment horizontal="center"/>
      <protection/>
    </xf>
    <xf numFmtId="0" fontId="8" fillId="0" borderId="0" xfId="160" applyFont="1" applyAlignment="1">
      <alignment horizontal="center"/>
      <protection/>
    </xf>
    <xf numFmtId="0" fontId="9" fillId="0" borderId="0" xfId="233" applyFont="1">
      <alignment/>
      <protection/>
    </xf>
    <xf numFmtId="0" fontId="9" fillId="0" borderId="0" xfId="233" applyFont="1" applyFill="1" applyBorder="1">
      <alignment/>
      <protection/>
    </xf>
    <xf numFmtId="0" fontId="12" fillId="0" borderId="0" xfId="233" applyFont="1" applyFill="1" applyBorder="1" applyAlignment="1">
      <alignment horizontal="center"/>
      <protection/>
    </xf>
    <xf numFmtId="0" fontId="12" fillId="0" borderId="71" xfId="233" applyFont="1" applyFill="1" applyBorder="1">
      <alignment/>
      <protection/>
    </xf>
    <xf numFmtId="0" fontId="12" fillId="0" borderId="29" xfId="233" applyFont="1" applyFill="1" applyBorder="1" applyAlignment="1" applyProtection="1">
      <alignment horizontal="center"/>
      <protection/>
    </xf>
    <xf numFmtId="168" fontId="12" fillId="0" borderId="29" xfId="233" applyNumberFormat="1" applyFont="1" applyFill="1" applyBorder="1" applyAlignment="1">
      <alignment horizontal="center"/>
      <protection/>
    </xf>
    <xf numFmtId="168" fontId="12" fillId="0" borderId="72" xfId="233" applyNumberFormat="1" applyFont="1" applyFill="1" applyBorder="1" applyAlignment="1">
      <alignment horizontal="center"/>
      <protection/>
    </xf>
    <xf numFmtId="0" fontId="12" fillId="0" borderId="15" xfId="233" applyFont="1" applyFill="1" applyBorder="1" applyAlignment="1" quotePrefix="1">
      <alignment horizontal="left"/>
      <protection/>
    </xf>
    <xf numFmtId="168" fontId="12" fillId="0" borderId="0" xfId="233" applyNumberFormat="1" applyFont="1" applyFill="1" applyBorder="1" applyAlignment="1">
      <alignment horizontal="center"/>
      <protection/>
    </xf>
    <xf numFmtId="168" fontId="12" fillId="0" borderId="45" xfId="233" applyNumberFormat="1" applyFont="1" applyFill="1" applyBorder="1" applyAlignment="1">
      <alignment horizontal="center"/>
      <protection/>
    </xf>
    <xf numFmtId="168" fontId="12" fillId="0" borderId="37" xfId="233" applyNumberFormat="1" applyFont="1" applyFill="1" applyBorder="1" applyAlignment="1" applyProtection="1" quotePrefix="1">
      <alignment horizontal="center"/>
      <protection/>
    </xf>
    <xf numFmtId="0" fontId="12" fillId="0" borderId="22" xfId="233" applyFont="1" applyFill="1" applyBorder="1">
      <alignment/>
      <protection/>
    </xf>
    <xf numFmtId="0" fontId="12" fillId="0" borderId="58" xfId="233" applyFont="1" applyFill="1" applyBorder="1" applyAlignment="1" applyProtection="1">
      <alignment horizontal="center"/>
      <protection/>
    </xf>
    <xf numFmtId="0" fontId="12" fillId="0" borderId="59" xfId="233" applyFont="1" applyFill="1" applyBorder="1" applyAlignment="1" applyProtection="1">
      <alignment horizontal="center"/>
      <protection/>
    </xf>
    <xf numFmtId="0" fontId="12" fillId="0" borderId="62" xfId="233" applyFont="1" applyFill="1" applyBorder="1" applyAlignment="1" applyProtection="1" quotePrefix="1">
      <alignment horizontal="center"/>
      <protection/>
    </xf>
    <xf numFmtId="168" fontId="12" fillId="0" borderId="38" xfId="233" applyNumberFormat="1" applyFont="1" applyFill="1" applyBorder="1" applyAlignment="1" applyProtection="1">
      <alignment horizontal="right"/>
      <protection/>
    </xf>
    <xf numFmtId="168" fontId="12" fillId="0" borderId="62" xfId="233" applyNumberFormat="1" applyFont="1" applyFill="1" applyBorder="1" applyAlignment="1" applyProtection="1">
      <alignment horizontal="center"/>
      <protection/>
    </xf>
    <xf numFmtId="168" fontId="12" fillId="0" borderId="73" xfId="233" applyNumberFormat="1" applyFont="1" applyFill="1" applyBorder="1" applyAlignment="1" applyProtection="1">
      <alignment horizontal="center"/>
      <protection/>
    </xf>
    <xf numFmtId="175" fontId="9" fillId="0" borderId="74" xfId="233" applyNumberFormat="1" applyFont="1" applyFill="1" applyBorder="1" applyAlignment="1" applyProtection="1">
      <alignment horizontal="left"/>
      <protection/>
    </xf>
    <xf numFmtId="167" fontId="9" fillId="0" borderId="37" xfId="233" applyNumberFormat="1" applyFont="1" applyFill="1" applyBorder="1" applyProtection="1">
      <alignment/>
      <protection/>
    </xf>
    <xf numFmtId="167" fontId="9" fillId="0" borderId="38" xfId="233" applyNumberFormat="1" applyFont="1" applyFill="1" applyBorder="1" applyProtection="1">
      <alignment/>
      <protection/>
    </xf>
    <xf numFmtId="167" fontId="9" fillId="0" borderId="36" xfId="233" applyNumberFormat="1" applyFont="1" applyFill="1" applyBorder="1" applyProtection="1">
      <alignment/>
      <protection/>
    </xf>
    <xf numFmtId="168" fontId="27" fillId="0" borderId="38" xfId="233" applyNumberFormat="1" applyFont="1" applyFill="1" applyBorder="1" applyAlignment="1" applyProtection="1">
      <alignment horizontal="left"/>
      <protection/>
    </xf>
    <xf numFmtId="168" fontId="27" fillId="0" borderId="38" xfId="233" applyNumberFormat="1" applyFont="1" applyFill="1" applyBorder="1" applyAlignment="1" applyProtection="1" quotePrefix="1">
      <alignment/>
      <protection/>
    </xf>
    <xf numFmtId="167" fontId="9" fillId="0" borderId="23" xfId="233" applyNumberFormat="1" applyFont="1" applyFill="1" applyBorder="1" applyProtection="1">
      <alignment/>
      <protection/>
    </xf>
    <xf numFmtId="164" fontId="9" fillId="0" borderId="0" xfId="233" applyNumberFormat="1" applyFont="1">
      <alignment/>
      <protection/>
    </xf>
    <xf numFmtId="175" fontId="9" fillId="0" borderId="15" xfId="233" applyNumberFormat="1" applyFont="1" applyFill="1" applyBorder="1" applyAlignment="1" applyProtection="1" quotePrefix="1">
      <alignment horizontal="left"/>
      <protection/>
    </xf>
    <xf numFmtId="167" fontId="9" fillId="0" borderId="0" xfId="233" applyNumberFormat="1" applyFont="1" applyFill="1" applyBorder="1" applyProtection="1">
      <alignment/>
      <protection/>
    </xf>
    <xf numFmtId="167" fontId="9" fillId="0" borderId="45" xfId="233" applyNumberFormat="1" applyFont="1" applyFill="1" applyBorder="1" applyProtection="1">
      <alignment/>
      <protection/>
    </xf>
    <xf numFmtId="167" fontId="9" fillId="0" borderId="31" xfId="233" applyNumberFormat="1" applyFont="1" applyFill="1" applyBorder="1" applyProtection="1">
      <alignment/>
      <protection/>
    </xf>
    <xf numFmtId="168" fontId="9" fillId="0" borderId="45" xfId="233" applyNumberFormat="1" applyFont="1" applyFill="1" applyBorder="1" applyProtection="1">
      <alignment/>
      <protection/>
    </xf>
    <xf numFmtId="167" fontId="9" fillId="0" borderId="67" xfId="233" applyNumberFormat="1" applyFont="1" applyFill="1" applyBorder="1" applyProtection="1">
      <alignment/>
      <protection/>
    </xf>
    <xf numFmtId="175" fontId="9" fillId="0" borderId="15" xfId="233" applyNumberFormat="1" applyFont="1" applyFill="1" applyBorder="1" applyAlignment="1" applyProtection="1">
      <alignment horizontal="left"/>
      <protection/>
    </xf>
    <xf numFmtId="0" fontId="9" fillId="0" borderId="0" xfId="233" applyFont="1" applyBorder="1">
      <alignment/>
      <protection/>
    </xf>
    <xf numFmtId="168" fontId="27" fillId="0" borderId="38" xfId="233" applyNumberFormat="1" applyFont="1" applyFill="1" applyBorder="1" applyAlignment="1" applyProtection="1" quotePrefix="1">
      <alignment horizontal="left"/>
      <protection/>
    </xf>
    <xf numFmtId="167" fontId="15" fillId="0" borderId="0" xfId="233" applyNumberFormat="1" applyFont="1" applyFill="1" applyBorder="1" applyProtection="1">
      <alignment/>
      <protection/>
    </xf>
    <xf numFmtId="167" fontId="15" fillId="0" borderId="45" xfId="233" applyNumberFormat="1" applyFont="1" applyFill="1" applyBorder="1" applyProtection="1">
      <alignment/>
      <protection/>
    </xf>
    <xf numFmtId="167" fontId="15" fillId="0" borderId="67" xfId="233" applyNumberFormat="1" applyFont="1" applyFill="1" applyBorder="1" applyProtection="1">
      <alignment/>
      <protection/>
    </xf>
    <xf numFmtId="0" fontId="9" fillId="0" borderId="45" xfId="233" applyFont="1" applyFill="1" applyBorder="1">
      <alignment/>
      <protection/>
    </xf>
    <xf numFmtId="168" fontId="21" fillId="0" borderId="45" xfId="233" applyNumberFormat="1" applyFont="1" applyFill="1" applyBorder="1" applyAlignment="1" applyProtection="1" quotePrefix="1">
      <alignment horizontal="left"/>
      <protection/>
    </xf>
    <xf numFmtId="168" fontId="27" fillId="0" borderId="45" xfId="233" applyNumberFormat="1" applyFont="1" applyFill="1" applyBorder="1" applyAlignment="1" applyProtection="1">
      <alignment horizontal="left"/>
      <protection/>
    </xf>
    <xf numFmtId="168" fontId="27" fillId="0" borderId="45" xfId="233" applyNumberFormat="1" applyFont="1" applyFill="1" applyBorder="1" applyAlignment="1" applyProtection="1" quotePrefix="1">
      <alignment horizontal="left"/>
      <protection/>
    </xf>
    <xf numFmtId="168" fontId="9" fillId="0" borderId="38" xfId="233" applyNumberFormat="1" applyFont="1" applyFill="1" applyBorder="1" applyProtection="1">
      <alignment/>
      <protection/>
    </xf>
    <xf numFmtId="164" fontId="9" fillId="0" borderId="67" xfId="233" applyNumberFormat="1" applyFont="1" applyFill="1" applyBorder="1" applyProtection="1">
      <alignment/>
      <protection/>
    </xf>
    <xf numFmtId="175" fontId="9" fillId="0" borderId="22" xfId="233" applyNumberFormat="1" applyFont="1" applyFill="1" applyBorder="1" applyAlignment="1" applyProtection="1" quotePrefix="1">
      <alignment horizontal="left"/>
      <protection/>
    </xf>
    <xf numFmtId="167" fontId="9" fillId="0" borderId="59" xfId="233" applyNumberFormat="1" applyFont="1" applyFill="1" applyBorder="1" applyProtection="1">
      <alignment/>
      <protection/>
    </xf>
    <xf numFmtId="167" fontId="9" fillId="0" borderId="62" xfId="233" applyNumberFormat="1" applyFont="1" applyFill="1" applyBorder="1" applyProtection="1">
      <alignment/>
      <protection/>
    </xf>
    <xf numFmtId="167" fontId="9" fillId="0" borderId="58" xfId="233" applyNumberFormat="1" applyFont="1" applyFill="1" applyBorder="1" applyProtection="1">
      <alignment/>
      <protection/>
    </xf>
    <xf numFmtId="167" fontId="9" fillId="0" borderId="73" xfId="233" applyNumberFormat="1" applyFont="1" applyFill="1" applyBorder="1" applyProtection="1">
      <alignment/>
      <protection/>
    </xf>
    <xf numFmtId="175" fontId="9" fillId="0" borderId="18" xfId="233" applyNumberFormat="1" applyFont="1" applyFill="1" applyBorder="1" applyAlignment="1" applyProtection="1">
      <alignment horizontal="left"/>
      <protection/>
    </xf>
    <xf numFmtId="167" fontId="9" fillId="0" borderId="69" xfId="233" applyNumberFormat="1" applyFont="1" applyFill="1" applyBorder="1" applyProtection="1">
      <alignment/>
      <protection/>
    </xf>
    <xf numFmtId="167" fontId="9" fillId="0" borderId="75" xfId="233" applyNumberFormat="1" applyFont="1" applyFill="1" applyBorder="1" applyProtection="1">
      <alignment/>
      <protection/>
    </xf>
    <xf numFmtId="167" fontId="9" fillId="0" borderId="68" xfId="233" applyNumberFormat="1" applyFont="1" applyFill="1" applyBorder="1" applyProtection="1">
      <alignment/>
      <protection/>
    </xf>
    <xf numFmtId="167" fontId="9" fillId="0" borderId="70" xfId="233" applyNumberFormat="1" applyFont="1" applyFill="1" applyBorder="1" applyProtection="1">
      <alignment/>
      <protection/>
    </xf>
    <xf numFmtId="0" fontId="9" fillId="0" borderId="0" xfId="233" applyFont="1" applyFill="1" applyBorder="1" applyAlignment="1" quotePrefix="1">
      <alignment horizontal="left"/>
      <protection/>
    </xf>
    <xf numFmtId="167" fontId="9" fillId="0" borderId="0" xfId="233" applyNumberFormat="1" applyFont="1" applyFill="1" applyBorder="1" applyAlignment="1">
      <alignment horizontal="right"/>
      <protection/>
    </xf>
    <xf numFmtId="167" fontId="30" fillId="0" borderId="0" xfId="233" applyNumberFormat="1" applyFont="1" applyFill="1" applyBorder="1" applyProtection="1">
      <alignment/>
      <protection/>
    </xf>
    <xf numFmtId="168" fontId="30" fillId="0" borderId="0" xfId="233" applyNumberFormat="1" applyFont="1" applyFill="1" applyBorder="1" applyAlignment="1" applyProtection="1">
      <alignment horizontal="left"/>
      <protection/>
    </xf>
    <xf numFmtId="0" fontId="30" fillId="0" borderId="0" xfId="233" applyFont="1" applyFill="1" applyBorder="1" applyAlignment="1" applyProtection="1">
      <alignment horizontal="left"/>
      <protection/>
    </xf>
    <xf numFmtId="0" fontId="31" fillId="0" borderId="0" xfId="233" applyFont="1" applyFill="1" applyBorder="1" applyAlignment="1" applyProtection="1">
      <alignment horizontal="left"/>
      <protection/>
    </xf>
    <xf numFmtId="0" fontId="7" fillId="0" borderId="0" xfId="233" applyFont="1" applyFill="1" applyBorder="1" applyAlignment="1" quotePrefix="1">
      <alignment horizontal="left"/>
      <protection/>
    </xf>
    <xf numFmtId="175" fontId="9" fillId="0" borderId="0" xfId="233" applyNumberFormat="1" applyFont="1" applyFill="1" applyBorder="1" applyAlignment="1" applyProtection="1">
      <alignment horizontal="left"/>
      <protection/>
    </xf>
    <xf numFmtId="175" fontId="11" fillId="0" borderId="0" xfId="233" applyNumberFormat="1" applyFont="1" applyFill="1" applyBorder="1" applyAlignment="1" applyProtection="1" quotePrefix="1">
      <alignment horizontal="left"/>
      <protection/>
    </xf>
    <xf numFmtId="0" fontId="13" fillId="0" borderId="0" xfId="233" applyFont="1" applyFill="1" applyBorder="1">
      <alignment/>
      <protection/>
    </xf>
    <xf numFmtId="173" fontId="13" fillId="0" borderId="0" xfId="233" applyNumberFormat="1" applyFont="1" applyFill="1" applyBorder="1" applyAlignment="1" applyProtection="1">
      <alignment horizontal="right"/>
      <protection/>
    </xf>
    <xf numFmtId="173" fontId="13" fillId="0" borderId="0" xfId="233" applyNumberFormat="1" applyFont="1" applyFill="1" applyBorder="1" applyProtection="1">
      <alignment/>
      <protection/>
    </xf>
    <xf numFmtId="167" fontId="13" fillId="0" borderId="0" xfId="233" applyNumberFormat="1" applyFont="1" applyFill="1" applyBorder="1" applyProtection="1">
      <alignment/>
      <protection/>
    </xf>
    <xf numFmtId="168" fontId="13" fillId="0" borderId="0" xfId="233" applyNumberFormat="1" applyFont="1" applyFill="1" applyBorder="1" applyProtection="1">
      <alignment/>
      <protection/>
    </xf>
    <xf numFmtId="173" fontId="13" fillId="0" borderId="0" xfId="233" applyNumberFormat="1" applyFont="1" applyFill="1" applyBorder="1" applyAlignment="1">
      <alignment horizontal="right"/>
      <protection/>
    </xf>
    <xf numFmtId="173" fontId="13" fillId="0" borderId="0" xfId="233" applyNumberFormat="1" applyFont="1" applyFill="1" applyBorder="1">
      <alignment/>
      <protection/>
    </xf>
    <xf numFmtId="175" fontId="13" fillId="0" borderId="0" xfId="233" applyNumberFormat="1" applyFont="1" applyFill="1" applyBorder="1" applyAlignment="1" applyProtection="1">
      <alignment horizontal="left"/>
      <protection/>
    </xf>
    <xf numFmtId="0" fontId="9" fillId="0" borderId="0" xfId="233" applyFont="1" applyFill="1">
      <alignment/>
      <protection/>
    </xf>
    <xf numFmtId="164" fontId="9" fillId="0" borderId="0" xfId="233" applyNumberFormat="1" applyFont="1" applyFill="1">
      <alignment/>
      <protection/>
    </xf>
    <xf numFmtId="168" fontId="12" fillId="0" borderId="29" xfId="233" applyNumberFormat="1" applyFont="1" applyFill="1" applyBorder="1" applyAlignment="1" applyProtection="1">
      <alignment horizontal="center"/>
      <protection/>
    </xf>
    <xf numFmtId="168" fontId="12" fillId="0" borderId="72" xfId="233" applyNumberFormat="1" applyFont="1" applyFill="1" applyBorder="1" applyAlignment="1" applyProtection="1">
      <alignment horizontal="center"/>
      <protection/>
    </xf>
    <xf numFmtId="0" fontId="12" fillId="0" borderId="15" xfId="233" applyFont="1" applyFill="1" applyBorder="1">
      <alignment/>
      <protection/>
    </xf>
    <xf numFmtId="168" fontId="12" fillId="0" borderId="0" xfId="233" applyNumberFormat="1" applyFont="1" applyFill="1" applyBorder="1" applyAlignment="1" applyProtection="1" quotePrefix="1">
      <alignment horizontal="center"/>
      <protection/>
    </xf>
    <xf numFmtId="0" fontId="12" fillId="0" borderId="0" xfId="233" applyFont="1" applyFill="1" applyBorder="1" applyAlignment="1" applyProtection="1">
      <alignment horizontal="center"/>
      <protection/>
    </xf>
    <xf numFmtId="0" fontId="12" fillId="0" borderId="0" xfId="233" applyFont="1" applyFill="1" applyBorder="1" applyAlignment="1" applyProtection="1" quotePrefix="1">
      <alignment horizontal="center"/>
      <protection/>
    </xf>
    <xf numFmtId="0" fontId="12" fillId="0" borderId="45" xfId="233" applyFont="1" applyFill="1" applyBorder="1" applyAlignment="1" applyProtection="1" quotePrefix="1">
      <alignment horizontal="center"/>
      <protection/>
    </xf>
    <xf numFmtId="0" fontId="12" fillId="0" borderId="31" xfId="233" applyFont="1" applyFill="1" applyBorder="1" applyAlignment="1" applyProtection="1">
      <alignment horizontal="center"/>
      <protection/>
    </xf>
    <xf numFmtId="168" fontId="12" fillId="0" borderId="40" xfId="233" applyNumberFormat="1" applyFont="1" applyFill="1" applyBorder="1" applyAlignment="1" applyProtection="1">
      <alignment horizontal="right"/>
      <protection/>
    </xf>
    <xf numFmtId="168" fontId="12" fillId="0" borderId="45" xfId="233" applyNumberFormat="1" applyFont="1" applyFill="1" applyBorder="1" applyAlignment="1" applyProtection="1">
      <alignment horizontal="center"/>
      <protection/>
    </xf>
    <xf numFmtId="168" fontId="12" fillId="0" borderId="67" xfId="233" applyNumberFormat="1" applyFont="1" applyFill="1" applyBorder="1" applyAlignment="1" applyProtection="1">
      <alignment horizontal="center"/>
      <protection/>
    </xf>
    <xf numFmtId="168" fontId="21" fillId="0" borderId="38" xfId="233" applyNumberFormat="1" applyFont="1" applyFill="1" applyBorder="1" applyProtection="1">
      <alignment/>
      <protection/>
    </xf>
    <xf numFmtId="168" fontId="21" fillId="0" borderId="38" xfId="233" applyNumberFormat="1" applyFont="1" applyFill="1" applyBorder="1" applyAlignment="1" applyProtection="1" quotePrefix="1">
      <alignment horizontal="left"/>
      <protection/>
    </xf>
    <xf numFmtId="168" fontId="21" fillId="0" borderId="45" xfId="233" applyNumberFormat="1" applyFont="1" applyFill="1" applyBorder="1" applyProtection="1">
      <alignment/>
      <protection/>
    </xf>
    <xf numFmtId="175" fontId="9" fillId="0" borderId="74" xfId="233" applyNumberFormat="1" applyFont="1" applyFill="1" applyBorder="1" applyAlignment="1" applyProtection="1" quotePrefix="1">
      <alignment horizontal="left"/>
      <protection/>
    </xf>
    <xf numFmtId="175" fontId="12" fillId="0" borderId="15" xfId="233" applyNumberFormat="1" applyFont="1" applyFill="1" applyBorder="1" applyAlignment="1" applyProtection="1">
      <alignment horizontal="left"/>
      <protection/>
    </xf>
    <xf numFmtId="167" fontId="12" fillId="0" borderId="0" xfId="233" applyNumberFormat="1" applyFont="1" applyFill="1" applyBorder="1" applyProtection="1">
      <alignment/>
      <protection/>
    </xf>
    <xf numFmtId="167" fontId="12" fillId="0" borderId="45" xfId="233" applyNumberFormat="1" applyFont="1" applyFill="1" applyBorder="1" applyProtection="1">
      <alignment/>
      <protection/>
    </xf>
    <xf numFmtId="167" fontId="12" fillId="0" borderId="31" xfId="233" applyNumberFormat="1" applyFont="1" applyFill="1" applyBorder="1" applyProtection="1">
      <alignment/>
      <protection/>
    </xf>
    <xf numFmtId="168" fontId="20" fillId="0" borderId="45" xfId="233" applyNumberFormat="1" applyFont="1" applyFill="1" applyBorder="1" applyProtection="1">
      <alignment/>
      <protection/>
    </xf>
    <xf numFmtId="167" fontId="12" fillId="0" borderId="67" xfId="233" applyNumberFormat="1" applyFont="1" applyFill="1" applyBorder="1" applyProtection="1">
      <alignment/>
      <protection/>
    </xf>
    <xf numFmtId="0" fontId="9" fillId="0" borderId="38" xfId="233" applyFont="1" applyFill="1" applyBorder="1">
      <alignment/>
      <protection/>
    </xf>
    <xf numFmtId="168" fontId="21" fillId="0" borderId="75" xfId="233" applyNumberFormat="1" applyFont="1" applyFill="1" applyBorder="1" applyProtection="1">
      <alignment/>
      <protection/>
    </xf>
    <xf numFmtId="0" fontId="9" fillId="0" borderId="75" xfId="233" applyFont="1" applyFill="1" applyBorder="1">
      <alignment/>
      <protection/>
    </xf>
    <xf numFmtId="175" fontId="11" fillId="0" borderId="0" xfId="233" applyNumberFormat="1" applyFont="1" applyFill="1" applyBorder="1" applyAlignment="1" applyProtection="1">
      <alignment horizontal="left"/>
      <protection/>
    </xf>
    <xf numFmtId="167" fontId="32" fillId="0" borderId="0" xfId="233" applyNumberFormat="1" applyFont="1" applyFill="1" applyBorder="1" applyProtection="1">
      <alignment/>
      <protection/>
    </xf>
    <xf numFmtId="167" fontId="13" fillId="0" borderId="0" xfId="233" applyNumberFormat="1" applyFont="1" applyFill="1" applyBorder="1" applyAlignment="1">
      <alignment horizontal="right"/>
      <protection/>
    </xf>
    <xf numFmtId="167" fontId="13" fillId="0" borderId="0" xfId="233" applyNumberFormat="1" applyFont="1" applyFill="1" applyBorder="1">
      <alignment/>
      <protection/>
    </xf>
    <xf numFmtId="0" fontId="13" fillId="0" borderId="0" xfId="233" applyFont="1" applyFill="1" applyBorder="1" applyAlignment="1" quotePrefix="1">
      <alignment horizontal="left"/>
      <protection/>
    </xf>
    <xf numFmtId="168" fontId="12" fillId="0" borderId="0" xfId="233" applyNumberFormat="1" applyFont="1" applyFill="1" applyBorder="1" applyAlignment="1">
      <alignment horizontal="centerContinuous"/>
      <protection/>
    </xf>
    <xf numFmtId="168" fontId="12" fillId="0" borderId="45" xfId="233" applyNumberFormat="1" applyFont="1" applyFill="1" applyBorder="1" applyAlignment="1">
      <alignment horizontal="centerContinuous"/>
      <protection/>
    </xf>
    <xf numFmtId="168" fontId="12" fillId="0" borderId="37" xfId="233" applyNumberFormat="1" applyFont="1" applyFill="1" applyBorder="1" applyAlignment="1" applyProtection="1" quotePrefix="1">
      <alignment horizontal="centerContinuous"/>
      <protection/>
    </xf>
    <xf numFmtId="0" fontId="12" fillId="0" borderId="23" xfId="233" applyFont="1" applyFill="1" applyBorder="1" applyAlignment="1" applyProtection="1" quotePrefix="1">
      <alignment horizontal="centerContinuous"/>
      <protection/>
    </xf>
    <xf numFmtId="167" fontId="9" fillId="0" borderId="74" xfId="233" applyNumberFormat="1" applyFont="1" applyFill="1" applyBorder="1" applyAlignment="1" applyProtection="1" quotePrefix="1">
      <alignment horizontal="left"/>
      <protection/>
    </xf>
    <xf numFmtId="167" fontId="9" fillId="0" borderId="15" xfId="233" applyNumberFormat="1" applyFont="1" applyFill="1" applyBorder="1" applyAlignment="1" applyProtection="1">
      <alignment horizontal="left"/>
      <protection/>
    </xf>
    <xf numFmtId="167" fontId="12" fillId="0" borderId="74" xfId="233" applyNumberFormat="1" applyFont="1" applyFill="1" applyBorder="1" applyAlignment="1" applyProtection="1" quotePrefix="1">
      <alignment horizontal="left"/>
      <protection/>
    </xf>
    <xf numFmtId="167" fontId="12" fillId="0" borderId="37" xfId="233" applyNumberFormat="1" applyFont="1" applyFill="1" applyBorder="1" applyProtection="1">
      <alignment/>
      <protection/>
    </xf>
    <xf numFmtId="167" fontId="12" fillId="0" borderId="38" xfId="233" applyNumberFormat="1" applyFont="1" applyFill="1" applyBorder="1" applyProtection="1">
      <alignment/>
      <protection/>
    </xf>
    <xf numFmtId="167" fontId="12" fillId="0" borderId="36" xfId="233" applyNumberFormat="1" applyFont="1" applyFill="1" applyBorder="1" applyProtection="1">
      <alignment/>
      <protection/>
    </xf>
    <xf numFmtId="168" fontId="20" fillId="0" borderId="38" xfId="233" applyNumberFormat="1" applyFont="1" applyFill="1" applyBorder="1" applyProtection="1">
      <alignment/>
      <protection/>
    </xf>
    <xf numFmtId="167" fontId="12" fillId="0" borderId="23" xfId="233" applyNumberFormat="1" applyFont="1" applyFill="1" applyBorder="1" applyProtection="1">
      <alignment/>
      <protection/>
    </xf>
    <xf numFmtId="175" fontId="9" fillId="0" borderId="15" xfId="233" applyNumberFormat="1" applyFont="1" applyFill="1" applyBorder="1" applyAlignment="1" applyProtection="1">
      <alignment horizontal="left" indent="3"/>
      <protection/>
    </xf>
    <xf numFmtId="167" fontId="9" fillId="0" borderId="74" xfId="233" applyNumberFormat="1" applyFont="1" applyFill="1" applyBorder="1" applyAlignment="1" applyProtection="1">
      <alignment horizontal="left"/>
      <protection/>
    </xf>
    <xf numFmtId="167" fontId="9" fillId="0" borderId="18" xfId="233" applyNumberFormat="1" applyFont="1" applyFill="1" applyBorder="1" applyAlignment="1" applyProtection="1">
      <alignment horizontal="left"/>
      <protection/>
    </xf>
    <xf numFmtId="167" fontId="9" fillId="0" borderId="0" xfId="233" applyNumberFormat="1" applyFont="1">
      <alignment/>
      <protection/>
    </xf>
    <xf numFmtId="167" fontId="9" fillId="0" borderId="0" xfId="233" applyNumberFormat="1" applyFont="1" applyFill="1" applyBorder="1" applyAlignment="1">
      <alignment horizontal="center"/>
      <protection/>
    </xf>
    <xf numFmtId="168" fontId="21" fillId="0" borderId="62" xfId="233" applyNumberFormat="1" applyFont="1" applyFill="1" applyBorder="1" applyProtection="1">
      <alignment/>
      <protection/>
    </xf>
    <xf numFmtId="168" fontId="12" fillId="0" borderId="29" xfId="233" applyNumberFormat="1" applyFont="1" applyFill="1" applyBorder="1" applyAlignment="1">
      <alignment horizontal="centerContinuous"/>
      <protection/>
    </xf>
    <xf numFmtId="168" fontId="12" fillId="0" borderId="72" xfId="233" applyNumberFormat="1" applyFont="1" applyFill="1" applyBorder="1" applyAlignment="1">
      <alignment horizontal="centerContinuous"/>
      <protection/>
    </xf>
    <xf numFmtId="164" fontId="12" fillId="0" borderId="0" xfId="233" applyNumberFormat="1" applyFont="1" applyFill="1" applyAlignment="1">
      <alignment horizontal="center"/>
      <protection/>
    </xf>
    <xf numFmtId="2" fontId="9" fillId="0" borderId="0" xfId="233" applyNumberFormat="1" applyFont="1" applyFill="1">
      <alignment/>
      <protection/>
    </xf>
    <xf numFmtId="164" fontId="12" fillId="0" borderId="71" xfId="233" applyNumberFormat="1" applyFont="1" applyFill="1" applyBorder="1" applyAlignment="1" applyProtection="1">
      <alignment horizontal="left"/>
      <protection/>
    </xf>
    <xf numFmtId="164" fontId="12" fillId="0" borderId="15" xfId="233" applyNumberFormat="1" applyFont="1" applyFill="1" applyBorder="1" applyAlignment="1" applyProtection="1">
      <alignment horizontal="left"/>
      <protection/>
    </xf>
    <xf numFmtId="164" fontId="12" fillId="0" borderId="15" xfId="233" applyNumberFormat="1" applyFont="1" applyFill="1" applyBorder="1" applyAlignment="1">
      <alignment horizontal="left"/>
      <protection/>
    </xf>
    <xf numFmtId="164" fontId="12" fillId="0" borderId="20" xfId="44" applyNumberFormat="1" applyFont="1" applyFill="1" applyBorder="1" applyAlignment="1" quotePrefix="1">
      <alignment horizontal="center"/>
    </xf>
    <xf numFmtId="164" fontId="12" fillId="0" borderId="20" xfId="44" applyNumberFormat="1" applyFont="1" applyFill="1" applyBorder="1" applyAlignment="1">
      <alignment horizontal="right"/>
    </xf>
    <xf numFmtId="2" fontId="12" fillId="0" borderId="20" xfId="44" applyNumberFormat="1" applyFont="1" applyFill="1" applyBorder="1" applyAlignment="1">
      <alignment horizontal="right"/>
    </xf>
    <xf numFmtId="2" fontId="12" fillId="0" borderId="60" xfId="44" applyNumberFormat="1" applyFont="1" applyFill="1" applyBorder="1" applyAlignment="1">
      <alignment horizontal="right"/>
    </xf>
    <xf numFmtId="164" fontId="12" fillId="0" borderId="0" xfId="233" applyNumberFormat="1" applyFont="1" applyFill="1" applyBorder="1" applyAlignment="1">
      <alignment horizontal="center"/>
      <protection/>
    </xf>
    <xf numFmtId="164" fontId="9" fillId="0" borderId="74" xfId="233" applyNumberFormat="1" applyFont="1" applyFill="1" applyBorder="1" applyAlignment="1" applyProtection="1">
      <alignment horizontal="left"/>
      <protection/>
    </xf>
    <xf numFmtId="164" fontId="9" fillId="0" borderId="20" xfId="44" applyNumberFormat="1" applyFont="1" applyFill="1" applyBorder="1" applyAlignment="1">
      <alignment/>
    </xf>
    <xf numFmtId="164" fontId="9" fillId="0" borderId="60" xfId="44" applyNumberFormat="1" applyFont="1" applyFill="1" applyBorder="1" applyAlignment="1">
      <alignment/>
    </xf>
    <xf numFmtId="164" fontId="9" fillId="0" borderId="0" xfId="233" applyNumberFormat="1" applyFont="1" applyFill="1" applyBorder="1" applyAlignment="1" applyProtection="1">
      <alignment horizontal="left" vertical="center"/>
      <protection/>
    </xf>
    <xf numFmtId="164" fontId="9" fillId="0" borderId="0" xfId="233" applyNumberFormat="1" applyFont="1" applyFill="1" applyBorder="1">
      <alignment/>
      <protection/>
    </xf>
    <xf numFmtId="164" fontId="9" fillId="0" borderId="22" xfId="233" applyNumberFormat="1" applyFont="1" applyFill="1" applyBorder="1" applyAlignment="1" applyProtection="1">
      <alignment horizontal="left"/>
      <protection/>
    </xf>
    <xf numFmtId="164" fontId="9" fillId="0" borderId="10" xfId="44" applyNumberFormat="1" applyFont="1" applyFill="1" applyBorder="1" applyAlignment="1">
      <alignment/>
    </xf>
    <xf numFmtId="164" fontId="9" fillId="0" borderId="11" xfId="44" applyNumberFormat="1" applyFont="1" applyFill="1" applyBorder="1" applyAlignment="1">
      <alignment/>
    </xf>
    <xf numFmtId="164" fontId="9" fillId="0" borderId="15" xfId="233" applyNumberFormat="1" applyFont="1" applyFill="1" applyBorder="1" applyAlignment="1" applyProtection="1">
      <alignment horizontal="left"/>
      <protection/>
    </xf>
    <xf numFmtId="164" fontId="9" fillId="0" borderId="16" xfId="44" applyNumberFormat="1" applyFont="1" applyFill="1" applyBorder="1" applyAlignment="1">
      <alignment/>
    </xf>
    <xf numFmtId="164" fontId="9" fillId="0" borderId="17" xfId="44" applyNumberFormat="1" applyFont="1" applyFill="1" applyBorder="1" applyAlignment="1">
      <alignment/>
    </xf>
    <xf numFmtId="164" fontId="12" fillId="0" borderId="50" xfId="233" applyNumberFormat="1" applyFont="1" applyFill="1" applyBorder="1" applyAlignment="1" applyProtection="1">
      <alignment horizontal="left"/>
      <protection/>
    </xf>
    <xf numFmtId="164" fontId="12" fillId="0" borderId="51" xfId="44" applyNumberFormat="1" applyFont="1" applyFill="1" applyBorder="1" applyAlignment="1">
      <alignment/>
    </xf>
    <xf numFmtId="164" fontId="12" fillId="0" borderId="53" xfId="44" applyNumberFormat="1" applyFont="1" applyFill="1" applyBorder="1" applyAlignment="1">
      <alignment/>
    </xf>
    <xf numFmtId="164" fontId="12" fillId="0" borderId="0" xfId="233" applyNumberFormat="1" applyFont="1" applyFill="1" applyBorder="1" applyAlignment="1" applyProtection="1">
      <alignment horizontal="left" vertical="center"/>
      <protection/>
    </xf>
    <xf numFmtId="164" fontId="9" fillId="0" borderId="0" xfId="233" applyNumberFormat="1" applyFont="1" applyFill="1" applyBorder="1" applyAlignment="1" applyProtection="1">
      <alignment horizontal="left"/>
      <protection/>
    </xf>
    <xf numFmtId="164" fontId="12" fillId="0" borderId="0" xfId="44" applyNumberFormat="1" applyFont="1" applyFill="1" applyBorder="1" applyAlignment="1">
      <alignment/>
    </xf>
    <xf numFmtId="2" fontId="12" fillId="0" borderId="0" xfId="44" applyNumberFormat="1" applyFont="1" applyFill="1" applyBorder="1" applyAlignment="1">
      <alignment/>
    </xf>
    <xf numFmtId="2" fontId="9" fillId="0" borderId="0" xfId="44" applyNumberFormat="1" applyFont="1" applyFill="1" applyBorder="1" applyAlignment="1">
      <alignment/>
    </xf>
    <xf numFmtId="164" fontId="12" fillId="0" borderId="0" xfId="233" applyNumberFormat="1" applyFont="1" applyFill="1" applyBorder="1" applyAlignment="1" applyProtection="1">
      <alignment horizontal="left"/>
      <protection/>
    </xf>
    <xf numFmtId="164" fontId="12" fillId="0" borderId="0" xfId="233" applyNumberFormat="1" applyFont="1" applyFill="1">
      <alignment/>
      <protection/>
    </xf>
    <xf numFmtId="0" fontId="9" fillId="0" borderId="0" xfId="233" applyFont="1" applyFill="1" applyBorder="1" applyAlignment="1">
      <alignment horizontal="left"/>
      <protection/>
    </xf>
    <xf numFmtId="164" fontId="13" fillId="0" borderId="0" xfId="233" applyNumberFormat="1" applyFont="1" applyFill="1">
      <alignment/>
      <protection/>
    </xf>
    <xf numFmtId="2" fontId="13" fillId="0" borderId="0" xfId="233" applyNumberFormat="1" applyFont="1" applyFill="1">
      <alignment/>
      <protection/>
    </xf>
    <xf numFmtId="2" fontId="13" fillId="0" borderId="0" xfId="44" applyNumberFormat="1" applyFont="1" applyFill="1" applyBorder="1" applyAlignment="1">
      <alignment/>
    </xf>
    <xf numFmtId="164" fontId="13" fillId="0" borderId="0" xfId="233" applyNumberFormat="1" applyFont="1" applyFill="1" applyBorder="1">
      <alignment/>
      <protection/>
    </xf>
    <xf numFmtId="2" fontId="9" fillId="0" borderId="0" xfId="233" applyNumberFormat="1" applyFont="1" applyFill="1" applyBorder="1">
      <alignment/>
      <protection/>
    </xf>
    <xf numFmtId="0" fontId="12" fillId="0" borderId="0" xfId="233" applyFont="1" applyFill="1">
      <alignment/>
      <protection/>
    </xf>
    <xf numFmtId="0" fontId="12" fillId="0" borderId="71" xfId="233" applyFont="1" applyFill="1" applyBorder="1" applyAlignment="1">
      <alignment horizontal="center"/>
      <protection/>
    </xf>
    <xf numFmtId="0" fontId="12" fillId="0" borderId="15" xfId="233" applyFont="1" applyFill="1" applyBorder="1" applyAlignment="1">
      <alignment horizontal="left"/>
      <protection/>
    </xf>
    <xf numFmtId="0" fontId="9" fillId="0" borderId="15" xfId="233" applyFont="1" applyFill="1" applyBorder="1" applyAlignment="1">
      <alignment horizontal="center"/>
      <protection/>
    </xf>
    <xf numFmtId="0" fontId="12" fillId="0" borderId="45" xfId="233" applyFont="1" applyFill="1" applyBorder="1" applyAlignment="1">
      <alignment horizontal="center"/>
      <protection/>
    </xf>
    <xf numFmtId="0" fontId="12" fillId="0" borderId="16" xfId="233" applyFont="1" applyFill="1" applyBorder="1" applyAlignment="1">
      <alignment horizontal="center"/>
      <protection/>
    </xf>
    <xf numFmtId="0" fontId="12" fillId="0" borderId="74" xfId="233" applyFont="1" applyFill="1" applyBorder="1">
      <alignment/>
      <protection/>
    </xf>
    <xf numFmtId="164" fontId="12" fillId="0" borderId="38" xfId="194" applyNumberFormat="1" applyFont="1" applyFill="1" applyBorder="1">
      <alignment/>
      <protection/>
    </xf>
    <xf numFmtId="164" fontId="12" fillId="0" borderId="10" xfId="194" applyNumberFormat="1" applyFont="1" applyFill="1" applyBorder="1">
      <alignment/>
      <protection/>
    </xf>
    <xf numFmtId="164" fontId="12" fillId="0" borderId="11" xfId="194" applyNumberFormat="1" applyFont="1" applyFill="1" applyBorder="1" applyAlignment="1">
      <alignment vertical="center"/>
      <protection/>
    </xf>
    <xf numFmtId="164" fontId="12" fillId="0" borderId="38" xfId="196" applyNumberFormat="1" applyFont="1" applyFill="1" applyBorder="1">
      <alignment/>
      <protection/>
    </xf>
    <xf numFmtId="164" fontId="12" fillId="0" borderId="10" xfId="196" applyNumberFormat="1" applyFont="1" applyFill="1" applyBorder="1">
      <alignment/>
      <protection/>
    </xf>
    <xf numFmtId="164" fontId="25" fillId="0" borderId="11" xfId="196" applyNumberFormat="1" applyFont="1" applyFill="1" applyBorder="1" applyAlignment="1">
      <alignment vertical="center"/>
      <protection/>
    </xf>
    <xf numFmtId="0" fontId="9" fillId="0" borderId="15" xfId="233" applyFont="1" applyFill="1" applyBorder="1">
      <alignment/>
      <protection/>
    </xf>
    <xf numFmtId="164" fontId="9" fillId="0" borderId="40" xfId="194" applyNumberFormat="1" applyFont="1" applyFill="1" applyBorder="1">
      <alignment/>
      <protection/>
    </xf>
    <xf numFmtId="164" fontId="9" fillId="0" borderId="13" xfId="194" applyNumberFormat="1" applyFont="1" applyFill="1" applyBorder="1">
      <alignment/>
      <protection/>
    </xf>
    <xf numFmtId="164" fontId="9" fillId="0" borderId="16" xfId="194" applyNumberFormat="1" applyFont="1" applyFill="1" applyBorder="1">
      <alignment/>
      <protection/>
    </xf>
    <xf numFmtId="164" fontId="28" fillId="0" borderId="17" xfId="194" applyNumberFormat="1" applyFont="1" applyFill="1" applyBorder="1" applyAlignment="1">
      <alignment vertical="center"/>
      <protection/>
    </xf>
    <xf numFmtId="164" fontId="9" fillId="0" borderId="40" xfId="196" applyNumberFormat="1" applyFont="1" applyFill="1" applyBorder="1">
      <alignment/>
      <protection/>
    </xf>
    <xf numFmtId="164" fontId="9" fillId="0" borderId="13" xfId="196" applyNumberFormat="1" applyFont="1" applyFill="1" applyBorder="1">
      <alignment/>
      <protection/>
    </xf>
    <xf numFmtId="164" fontId="9" fillId="0" borderId="16" xfId="196" applyNumberFormat="1" applyFont="1" applyFill="1" applyBorder="1">
      <alignment/>
      <protection/>
    </xf>
    <xf numFmtId="164" fontId="28" fillId="0" borderId="17" xfId="196" applyNumberFormat="1" applyFont="1" applyFill="1" applyBorder="1" applyAlignment="1">
      <alignment vertical="center"/>
      <protection/>
    </xf>
    <xf numFmtId="164" fontId="9" fillId="0" borderId="45" xfId="194" applyNumberFormat="1" applyFont="1" applyFill="1" applyBorder="1">
      <alignment/>
      <protection/>
    </xf>
    <xf numFmtId="164" fontId="9" fillId="0" borderId="45" xfId="196" applyNumberFormat="1" applyFont="1" applyFill="1" applyBorder="1">
      <alignment/>
      <protection/>
    </xf>
    <xf numFmtId="164" fontId="9" fillId="0" borderId="62" xfId="196" applyNumberFormat="1" applyFont="1" applyFill="1" applyBorder="1">
      <alignment/>
      <protection/>
    </xf>
    <xf numFmtId="164" fontId="9" fillId="0" borderId="20" xfId="196" applyNumberFormat="1" applyFont="1" applyFill="1" applyBorder="1">
      <alignment/>
      <protection/>
    </xf>
    <xf numFmtId="164" fontId="9" fillId="0" borderId="62" xfId="194" applyNumberFormat="1" applyFont="1" applyFill="1" applyBorder="1">
      <alignment/>
      <protection/>
    </xf>
    <xf numFmtId="164" fontId="9" fillId="0" borderId="20" xfId="194" applyNumberFormat="1" applyFont="1" applyFill="1" applyBorder="1">
      <alignment/>
      <protection/>
    </xf>
    <xf numFmtId="164" fontId="9" fillId="0" borderId="45" xfId="196" applyNumberFormat="1" applyFont="1" applyFill="1" applyBorder="1" applyAlignment="1" quotePrefix="1">
      <alignment horizontal="right"/>
      <protection/>
    </xf>
    <xf numFmtId="164" fontId="9" fillId="0" borderId="16" xfId="196" applyNumberFormat="1" applyFont="1" applyFill="1" applyBorder="1" applyAlignment="1" quotePrefix="1">
      <alignment horizontal="right"/>
      <protection/>
    </xf>
    <xf numFmtId="164" fontId="9" fillId="0" borderId="16" xfId="196" applyNumberFormat="1" applyFont="1" applyFill="1" applyBorder="1" applyAlignment="1">
      <alignment horizontal="right"/>
      <protection/>
    </xf>
    <xf numFmtId="164" fontId="28" fillId="0" borderId="17" xfId="196" applyNumberFormat="1" applyFont="1" applyFill="1" applyBorder="1" applyAlignment="1">
      <alignment horizontal="right" vertical="center"/>
      <protection/>
    </xf>
    <xf numFmtId="164" fontId="12" fillId="0" borderId="10" xfId="196" applyNumberFormat="1" applyFont="1" applyFill="1" applyBorder="1" applyAlignment="1">
      <alignment horizontal="right"/>
      <protection/>
    </xf>
    <xf numFmtId="164" fontId="25" fillId="0" borderId="11" xfId="196" applyNumberFormat="1" applyFont="1" applyFill="1" applyBorder="1" applyAlignment="1">
      <alignment horizontal="right" vertical="center"/>
      <protection/>
    </xf>
    <xf numFmtId="164" fontId="9" fillId="0" borderId="17" xfId="194" applyNumberFormat="1" applyFont="1" applyFill="1" applyBorder="1" applyAlignment="1">
      <alignment vertical="center"/>
      <protection/>
    </xf>
    <xf numFmtId="164" fontId="9" fillId="0" borderId="45" xfId="194" applyNumberFormat="1" applyFont="1" applyFill="1" applyBorder="1" applyAlignment="1" quotePrefix="1">
      <alignment horizontal="right"/>
      <protection/>
    </xf>
    <xf numFmtId="164" fontId="9" fillId="0" borderId="16" xfId="194" applyNumberFormat="1" applyFont="1" applyFill="1" applyBorder="1" applyAlignment="1" quotePrefix="1">
      <alignment horizontal="right"/>
      <protection/>
    </xf>
    <xf numFmtId="164" fontId="9" fillId="0" borderId="15" xfId="233" applyNumberFormat="1" applyFont="1" applyFill="1" applyBorder="1">
      <alignment/>
      <protection/>
    </xf>
    <xf numFmtId="164" fontId="9" fillId="0" borderId="16" xfId="194" applyNumberFormat="1" applyFont="1" applyFill="1" applyBorder="1" applyAlignment="1">
      <alignment horizontal="right"/>
      <protection/>
    </xf>
    <xf numFmtId="164" fontId="9" fillId="0" borderId="17" xfId="194" applyNumberFormat="1" applyFont="1" applyFill="1" applyBorder="1" applyAlignment="1">
      <alignment horizontal="right"/>
      <protection/>
    </xf>
    <xf numFmtId="0" fontId="12" fillId="0" borderId="18" xfId="233" applyFont="1" applyFill="1" applyBorder="1">
      <alignment/>
      <protection/>
    </xf>
    <xf numFmtId="164" fontId="12" fillId="0" borderId="19" xfId="109" applyNumberFormat="1" applyFont="1" applyFill="1" applyBorder="1" applyAlignment="1">
      <alignment/>
    </xf>
    <xf numFmtId="164" fontId="12" fillId="0" borderId="19" xfId="109" applyNumberFormat="1" applyFont="1" applyFill="1" applyBorder="1" applyAlignment="1">
      <alignment horizontal="right"/>
    </xf>
    <xf numFmtId="164" fontId="12" fillId="0" borderId="21" xfId="109" applyNumberFormat="1" applyFont="1" applyFill="1" applyBorder="1" applyAlignment="1">
      <alignment horizontal="right"/>
    </xf>
    <xf numFmtId="175" fontId="9" fillId="0" borderId="0" xfId="233" applyNumberFormat="1" applyFont="1" applyFill="1" applyAlignment="1" applyProtection="1" quotePrefix="1">
      <alignment horizontal="left"/>
      <protection/>
    </xf>
    <xf numFmtId="0" fontId="9" fillId="0" borderId="18" xfId="233" applyFont="1" applyFill="1" applyBorder="1">
      <alignment/>
      <protection/>
    </xf>
    <xf numFmtId="164" fontId="9" fillId="0" borderId="19" xfId="194" applyNumberFormat="1" applyFont="1" applyFill="1" applyBorder="1">
      <alignment/>
      <protection/>
    </xf>
    <xf numFmtId="164" fontId="28" fillId="0" borderId="21" xfId="194" applyNumberFormat="1" applyFont="1" applyFill="1" applyBorder="1" applyAlignment="1" quotePrefix="1">
      <alignment horizontal="right" vertical="center"/>
      <protection/>
    </xf>
    <xf numFmtId="0" fontId="12" fillId="0" borderId="63" xfId="233" applyFont="1" applyBorder="1" applyAlignment="1" applyProtection="1">
      <alignment horizontal="center"/>
      <protection/>
    </xf>
    <xf numFmtId="168" fontId="12" fillId="0" borderId="63" xfId="233" applyNumberFormat="1" applyFont="1" applyBorder="1" applyAlignment="1">
      <alignment horizontal="center"/>
      <protection/>
    </xf>
    <xf numFmtId="168" fontId="12" fillId="0" borderId="63" xfId="233" applyNumberFormat="1" applyFont="1" applyFill="1" applyBorder="1" applyAlignment="1">
      <alignment horizontal="center"/>
      <protection/>
    </xf>
    <xf numFmtId="0" fontId="12" fillId="0" borderId="17" xfId="233" applyFont="1" applyFill="1" applyBorder="1" applyAlignment="1">
      <alignment horizontal="center"/>
      <protection/>
    </xf>
    <xf numFmtId="164" fontId="12" fillId="0" borderId="10" xfId="198" applyNumberFormat="1" applyFont="1" applyFill="1" applyBorder="1">
      <alignment/>
      <protection/>
    </xf>
    <xf numFmtId="164" fontId="12" fillId="0" borderId="11" xfId="198" applyNumberFormat="1" applyFont="1" applyFill="1" applyBorder="1">
      <alignment/>
      <protection/>
    </xf>
    <xf numFmtId="164" fontId="9" fillId="0" borderId="16" xfId="198" applyNumberFormat="1" applyFont="1" applyFill="1" applyBorder="1">
      <alignment/>
      <protection/>
    </xf>
    <xf numFmtId="164" fontId="9" fillId="0" borderId="17" xfId="198" applyNumberFormat="1" applyFont="1" applyFill="1" applyBorder="1">
      <alignment/>
      <protection/>
    </xf>
    <xf numFmtId="164" fontId="12" fillId="0" borderId="10" xfId="198" applyNumberFormat="1" applyFont="1" applyFill="1" applyBorder="1" applyAlignment="1">
      <alignment vertical="center"/>
      <protection/>
    </xf>
    <xf numFmtId="164" fontId="12" fillId="0" borderId="11" xfId="198" applyNumberFormat="1" applyFont="1" applyFill="1" applyBorder="1" applyAlignment="1">
      <alignment vertical="center"/>
      <protection/>
    </xf>
    <xf numFmtId="164" fontId="12" fillId="0" borderId="10" xfId="198" applyNumberFormat="1" applyFont="1" applyFill="1" applyBorder="1" applyAlignment="1" quotePrefix="1">
      <alignment horizontal="right"/>
      <protection/>
    </xf>
    <xf numFmtId="164" fontId="12" fillId="0" borderId="11" xfId="198" applyNumberFormat="1" applyFont="1" applyFill="1" applyBorder="1" applyAlignment="1" quotePrefix="1">
      <alignment horizontal="right"/>
      <protection/>
    </xf>
    <xf numFmtId="0" fontId="12" fillId="0" borderId="18" xfId="233" applyFont="1" applyFill="1" applyBorder="1" applyAlignment="1">
      <alignment horizontal="left"/>
      <protection/>
    </xf>
    <xf numFmtId="164" fontId="12" fillId="0" borderId="19" xfId="198" applyNumberFormat="1" applyFont="1" applyFill="1" applyBorder="1">
      <alignment/>
      <protection/>
    </xf>
    <xf numFmtId="164" fontId="12" fillId="0" borderId="21" xfId="198" applyNumberFormat="1" applyFont="1" applyFill="1" applyBorder="1">
      <alignment/>
      <protection/>
    </xf>
    <xf numFmtId="164" fontId="9" fillId="0" borderId="0" xfId="44" applyNumberFormat="1" applyFont="1" applyFill="1" applyBorder="1" applyAlignment="1">
      <alignment/>
    </xf>
    <xf numFmtId="164" fontId="12" fillId="0" borderId="71" xfId="233" applyNumberFormat="1" applyFont="1" applyFill="1" applyBorder="1">
      <alignment/>
      <protection/>
    </xf>
    <xf numFmtId="164" fontId="12" fillId="0" borderId="0" xfId="233" applyNumberFormat="1" applyFont="1" applyFill="1" applyBorder="1">
      <alignment/>
      <protection/>
    </xf>
    <xf numFmtId="164" fontId="12" fillId="0" borderId="15" xfId="233" applyNumberFormat="1" applyFont="1" applyFill="1" applyBorder="1">
      <alignment/>
      <protection/>
    </xf>
    <xf numFmtId="1" fontId="12" fillId="0" borderId="20" xfId="233" applyNumberFormat="1" applyFont="1" applyFill="1" applyBorder="1" applyAlignment="1">
      <alignment horizontal="center" vertical="center"/>
      <protection/>
    </xf>
    <xf numFmtId="1" fontId="12" fillId="0" borderId="45" xfId="233" applyNumberFormat="1" applyFont="1" applyFill="1" applyBorder="1" applyAlignment="1">
      <alignment horizontal="center" vertical="center"/>
      <protection/>
    </xf>
    <xf numFmtId="164" fontId="12" fillId="0" borderId="16" xfId="233" applyNumberFormat="1" applyFont="1" applyFill="1" applyBorder="1" applyAlignment="1">
      <alignment horizontal="center"/>
      <protection/>
    </xf>
    <xf numFmtId="164" fontId="12" fillId="0" borderId="17" xfId="233" applyNumberFormat="1" applyFont="1" applyFill="1" applyBorder="1" applyAlignment="1">
      <alignment horizontal="center"/>
      <protection/>
    </xf>
    <xf numFmtId="164" fontId="12" fillId="0" borderId="74" xfId="233" applyNumberFormat="1" applyFont="1" applyFill="1" applyBorder="1">
      <alignment/>
      <protection/>
    </xf>
    <xf numFmtId="164" fontId="12" fillId="0" borderId="10" xfId="200" applyNumberFormat="1" applyFont="1" applyFill="1" applyBorder="1">
      <alignment/>
      <protection/>
    </xf>
    <xf numFmtId="164" fontId="12" fillId="0" borderId="11" xfId="200" applyNumberFormat="1" applyFont="1" applyFill="1" applyBorder="1">
      <alignment/>
      <protection/>
    </xf>
    <xf numFmtId="164" fontId="9" fillId="0" borderId="16" xfId="200" applyNumberFormat="1" applyFont="1" applyFill="1" applyBorder="1">
      <alignment/>
      <protection/>
    </xf>
    <xf numFmtId="164" fontId="9" fillId="0" borderId="17" xfId="200" applyNumberFormat="1" applyFont="1" applyFill="1" applyBorder="1">
      <alignment/>
      <protection/>
    </xf>
    <xf numFmtId="164" fontId="9" fillId="0" borderId="18" xfId="233" applyNumberFormat="1" applyFont="1" applyFill="1" applyBorder="1">
      <alignment/>
      <protection/>
    </xf>
    <xf numFmtId="164" fontId="9" fillId="0" borderId="19" xfId="200" applyNumberFormat="1" applyFont="1" applyFill="1" applyBorder="1">
      <alignment/>
      <protection/>
    </xf>
    <xf numFmtId="164" fontId="9" fillId="0" borderId="21" xfId="200" applyNumberFormat="1" applyFont="1" applyFill="1" applyBorder="1">
      <alignment/>
      <protection/>
    </xf>
    <xf numFmtId="0" fontId="1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9" fillId="33" borderId="71" xfId="273" applyFont="1" applyFill="1" applyBorder="1">
      <alignment/>
      <protection/>
    </xf>
    <xf numFmtId="0" fontId="12" fillId="33" borderId="76" xfId="273" applyNumberFormat="1" applyFont="1" applyFill="1" applyBorder="1" applyAlignment="1">
      <alignment horizontal="center"/>
      <protection/>
    </xf>
    <xf numFmtId="0" fontId="12" fillId="33" borderId="58" xfId="273" applyNumberFormat="1" applyFont="1" applyFill="1" applyBorder="1" applyAlignment="1" quotePrefix="1">
      <alignment horizontal="center"/>
      <protection/>
    </xf>
    <xf numFmtId="39" fontId="12" fillId="33" borderId="17" xfId="273" applyNumberFormat="1" applyFont="1" applyFill="1" applyBorder="1" applyAlignment="1" quotePrefix="1">
      <alignment horizontal="center"/>
      <protection/>
    </xf>
    <xf numFmtId="0" fontId="12" fillId="33" borderId="10" xfId="273" applyFont="1" applyFill="1" applyBorder="1" applyAlignment="1">
      <alignment horizontal="center"/>
      <protection/>
    </xf>
    <xf numFmtId="0" fontId="12" fillId="33" borderId="38" xfId="273" applyFont="1" applyFill="1" applyBorder="1" applyAlignment="1">
      <alignment horizontal="center" wrapText="1"/>
      <protection/>
    </xf>
    <xf numFmtId="0" fontId="12" fillId="33" borderId="36" xfId="273" applyFont="1" applyFill="1" applyBorder="1" applyAlignment="1">
      <alignment horizontal="center"/>
      <protection/>
    </xf>
    <xf numFmtId="0" fontId="12" fillId="33" borderId="36" xfId="273" applyFont="1" applyFill="1" applyBorder="1" applyAlignment="1">
      <alignment horizontal="center" wrapText="1"/>
      <protection/>
    </xf>
    <xf numFmtId="0" fontId="12" fillId="33" borderId="10" xfId="273" applyFont="1" applyFill="1" applyBorder="1" applyAlignment="1">
      <alignment horizontal="center" wrapText="1"/>
      <protection/>
    </xf>
    <xf numFmtId="0" fontId="12" fillId="33" borderId="74" xfId="273" applyFont="1" applyFill="1" applyBorder="1" applyAlignment="1">
      <alignment horizontal="center"/>
      <protection/>
    </xf>
    <xf numFmtId="39" fontId="12" fillId="33" borderId="11" xfId="273" applyNumberFormat="1" applyFont="1" applyFill="1" applyBorder="1" applyAlignment="1">
      <alignment horizontal="center"/>
      <protection/>
    </xf>
    <xf numFmtId="0" fontId="9" fillId="0" borderId="15" xfId="0" applyFont="1" applyBorder="1" applyAlignment="1">
      <alignment/>
    </xf>
    <xf numFmtId="185" fontId="9" fillId="0" borderId="16" xfId="201" applyNumberFormat="1" applyFont="1" applyFill="1" applyBorder="1">
      <alignment/>
      <protection/>
    </xf>
    <xf numFmtId="179" fontId="9" fillId="0" borderId="45" xfId="201" applyNumberFormat="1" applyFont="1" applyFill="1" applyBorder="1">
      <alignment/>
      <protection/>
    </xf>
    <xf numFmtId="185" fontId="9" fillId="0" borderId="31" xfId="201" applyNumberFormat="1" applyFont="1" applyFill="1" applyBorder="1">
      <alignment/>
      <protection/>
    </xf>
    <xf numFmtId="179" fontId="9" fillId="0" borderId="31" xfId="201" applyNumberFormat="1" applyFont="1" applyFill="1" applyBorder="1">
      <alignment/>
      <protection/>
    </xf>
    <xf numFmtId="185" fontId="9" fillId="0" borderId="16" xfId="201" applyNumberFormat="1" applyFont="1" applyFill="1" applyBorder="1" applyAlignment="1">
      <alignment horizontal="right" indent="1"/>
      <protection/>
    </xf>
    <xf numFmtId="185" fontId="9" fillId="0" borderId="15" xfId="205" applyNumberFormat="1" applyFont="1" applyFill="1" applyBorder="1">
      <alignment/>
      <protection/>
    </xf>
    <xf numFmtId="179" fontId="9" fillId="0" borderId="31" xfId="205" applyNumberFormat="1" applyFont="1" applyFill="1" applyBorder="1">
      <alignment/>
      <protection/>
    </xf>
    <xf numFmtId="179" fontId="9" fillId="0" borderId="17" xfId="205" applyNumberFormat="1" applyFont="1" applyFill="1" applyBorder="1">
      <alignment/>
      <protection/>
    </xf>
    <xf numFmtId="179" fontId="9" fillId="0" borderId="31" xfId="201" applyNumberFormat="1" applyFont="1" applyFill="1" applyBorder="1" quotePrefix="1">
      <alignment/>
      <protection/>
    </xf>
    <xf numFmtId="179" fontId="9" fillId="0" borderId="16" xfId="201" applyNumberFormat="1" applyFont="1" applyFill="1" applyBorder="1">
      <alignment/>
      <protection/>
    </xf>
    <xf numFmtId="179" fontId="9" fillId="0" borderId="15" xfId="205" applyNumberFormat="1" applyFont="1" applyFill="1" applyBorder="1">
      <alignment/>
      <protection/>
    </xf>
    <xf numFmtId="185" fontId="9" fillId="0" borderId="31" xfId="205" applyNumberFormat="1" applyFont="1" applyFill="1" applyBorder="1">
      <alignment/>
      <protection/>
    </xf>
    <xf numFmtId="185" fontId="9" fillId="0" borderId="17" xfId="205" applyNumberFormat="1" applyFont="1" applyFill="1" applyBorder="1" applyAlignment="1">
      <alignment horizontal="center"/>
      <protection/>
    </xf>
    <xf numFmtId="0" fontId="9" fillId="0" borderId="22" xfId="0" applyFont="1" applyBorder="1" applyAlignment="1">
      <alignment/>
    </xf>
    <xf numFmtId="185" fontId="9" fillId="0" borderId="31" xfId="201" applyNumberFormat="1" applyFont="1" applyFill="1" applyBorder="1" applyAlignment="1">
      <alignment horizontal="center"/>
      <protection/>
    </xf>
    <xf numFmtId="179" fontId="9" fillId="0" borderId="31" xfId="201" applyNumberFormat="1" applyFont="1" applyFill="1" applyBorder="1" applyAlignment="1">
      <alignment horizontal="center"/>
      <protection/>
    </xf>
    <xf numFmtId="185" fontId="9" fillId="0" borderId="22" xfId="205" applyNumberFormat="1" applyFont="1" applyFill="1" applyBorder="1">
      <alignment/>
      <protection/>
    </xf>
    <xf numFmtId="185" fontId="9" fillId="0" borderId="58" xfId="205" applyNumberFormat="1" applyFont="1" applyFill="1" applyBorder="1">
      <alignment/>
      <protection/>
    </xf>
    <xf numFmtId="0" fontId="12" fillId="0" borderId="50" xfId="0" applyFont="1" applyBorder="1" applyAlignment="1">
      <alignment horizontal="center" vertical="center"/>
    </xf>
    <xf numFmtId="185" fontId="25" fillId="0" borderId="51" xfId="201" applyNumberFormat="1" applyFont="1" applyFill="1" applyBorder="1" applyAlignment="1">
      <alignment vertical="center"/>
      <protection/>
    </xf>
    <xf numFmtId="179" fontId="25" fillId="0" borderId="77" xfId="201" applyNumberFormat="1" applyFont="1" applyFill="1" applyBorder="1" applyAlignment="1">
      <alignment vertical="center"/>
      <protection/>
    </xf>
    <xf numFmtId="185" fontId="25" fillId="0" borderId="52" xfId="201" applyNumberFormat="1" applyFont="1" applyFill="1" applyBorder="1" applyAlignment="1">
      <alignment vertical="center"/>
      <protection/>
    </xf>
    <xf numFmtId="179" fontId="25" fillId="0" borderId="52" xfId="201" applyNumberFormat="1" applyFont="1" applyFill="1" applyBorder="1" applyAlignment="1">
      <alignment vertical="center"/>
      <protection/>
    </xf>
    <xf numFmtId="186" fontId="25" fillId="0" borderId="53" xfId="201" applyNumberFormat="1" applyFont="1" applyFill="1" applyBorder="1" applyAlignment="1">
      <alignment horizontal="right" vertical="center"/>
      <protection/>
    </xf>
    <xf numFmtId="185" fontId="12" fillId="0" borderId="50" xfId="205" applyNumberFormat="1" applyFont="1" applyFill="1" applyBorder="1" applyAlignment="1">
      <alignment vertical="center"/>
      <protection/>
    </xf>
    <xf numFmtId="185" fontId="12" fillId="0" borderId="51" xfId="205" applyNumberFormat="1" applyFont="1" applyFill="1" applyBorder="1" applyAlignment="1">
      <alignment vertical="center"/>
      <protection/>
    </xf>
    <xf numFmtId="185" fontId="12" fillId="0" borderId="53" xfId="205" applyNumberFormat="1" applyFont="1" applyFill="1" applyBorder="1" applyAlignment="1">
      <alignment vertical="center"/>
      <protection/>
    </xf>
    <xf numFmtId="0" fontId="12" fillId="36" borderId="15" xfId="0" applyFont="1" applyFill="1" applyBorder="1" applyAlignment="1">
      <alignment horizontal="center" vertical="center"/>
    </xf>
    <xf numFmtId="0" fontId="12" fillId="33" borderId="11" xfId="273" applyFont="1" applyFill="1" applyBorder="1" applyAlignment="1">
      <alignment horizontal="center" wrapText="1"/>
      <protection/>
    </xf>
    <xf numFmtId="0" fontId="12" fillId="33" borderId="74" xfId="273" applyFont="1" applyFill="1" applyBorder="1" applyAlignment="1">
      <alignment horizontal="center" wrapText="1"/>
      <protection/>
    </xf>
    <xf numFmtId="0" fontId="12" fillId="33" borderId="23" xfId="273" applyFont="1" applyFill="1" applyBorder="1" applyAlignment="1">
      <alignment horizontal="center" wrapText="1"/>
      <protection/>
    </xf>
    <xf numFmtId="185" fontId="9" fillId="0" borderId="13" xfId="203" applyNumberFormat="1" applyFont="1" applyFill="1" applyBorder="1">
      <alignment/>
      <protection/>
    </xf>
    <xf numFmtId="179" fontId="9" fillId="0" borderId="45" xfId="203" applyNumberFormat="1" applyFont="1" applyFill="1" applyBorder="1">
      <alignment/>
      <protection/>
    </xf>
    <xf numFmtId="185" fontId="9" fillId="0" borderId="31" xfId="203" applyNumberFormat="1" applyFont="1" applyFill="1" applyBorder="1">
      <alignment/>
      <protection/>
    </xf>
    <xf numFmtId="179" fontId="9" fillId="0" borderId="31" xfId="203" applyNumberFormat="1" applyFont="1" applyFill="1" applyBorder="1">
      <alignment/>
      <protection/>
    </xf>
    <xf numFmtId="185" fontId="9" fillId="0" borderId="16" xfId="0" applyNumberFormat="1" applyFont="1" applyFill="1" applyBorder="1" applyAlignment="1">
      <alignment/>
    </xf>
    <xf numFmtId="179" fontId="9" fillId="0" borderId="14" xfId="203" applyNumberFormat="1" applyFont="1" applyFill="1" applyBorder="1">
      <alignment/>
      <protection/>
    </xf>
    <xf numFmtId="179" fontId="9" fillId="0" borderId="15" xfId="201" applyNumberFormat="1" applyFont="1" applyFill="1" applyBorder="1" applyAlignment="1">
      <alignment horizontal="right"/>
      <protection/>
    </xf>
    <xf numFmtId="0" fontId="2" fillId="0" borderId="67" xfId="0" applyFont="1" applyFill="1" applyBorder="1" applyAlignment="1">
      <alignment horizontal="right"/>
    </xf>
    <xf numFmtId="185" fontId="9" fillId="0" borderId="16" xfId="203" applyNumberFormat="1" applyFont="1" applyFill="1" applyBorder="1">
      <alignment/>
      <protection/>
    </xf>
    <xf numFmtId="179" fontId="9" fillId="0" borderId="17" xfId="203" applyNumberFormat="1" applyFont="1" applyFill="1" applyBorder="1">
      <alignment/>
      <protection/>
    </xf>
    <xf numFmtId="0" fontId="2" fillId="0" borderId="15" xfId="0" applyFont="1" applyFill="1" applyBorder="1" applyAlignment="1">
      <alignment horizontal="right"/>
    </xf>
    <xf numFmtId="2" fontId="2" fillId="0" borderId="6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2" fontId="2" fillId="0" borderId="67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right"/>
    </xf>
    <xf numFmtId="0" fontId="2" fillId="0" borderId="67" xfId="0" applyNumberFormat="1" applyFont="1" applyFill="1" applyBorder="1" applyAlignment="1">
      <alignment horizontal="right"/>
    </xf>
    <xf numFmtId="0" fontId="2" fillId="0" borderId="67" xfId="0" applyFont="1" applyFill="1" applyBorder="1" applyAlignment="1">
      <alignment/>
    </xf>
    <xf numFmtId="187" fontId="9" fillId="0" borderId="17" xfId="203" applyNumberFormat="1" applyFont="1" applyFill="1" applyBorder="1">
      <alignment/>
      <protection/>
    </xf>
    <xf numFmtId="179" fontId="9" fillId="0" borderId="16" xfId="0" applyNumberFormat="1" applyFont="1" applyFill="1" applyBorder="1" applyAlignment="1">
      <alignment/>
    </xf>
    <xf numFmtId="185" fontId="9" fillId="0" borderId="20" xfId="203" applyNumberFormat="1" applyFont="1" applyFill="1" applyBorder="1">
      <alignment/>
      <protection/>
    </xf>
    <xf numFmtId="179" fontId="9" fillId="0" borderId="62" xfId="203" applyNumberFormat="1" applyFont="1" applyFill="1" applyBorder="1">
      <alignment/>
      <protection/>
    </xf>
    <xf numFmtId="185" fontId="9" fillId="0" borderId="58" xfId="203" applyNumberFormat="1" applyFont="1" applyFill="1" applyBorder="1">
      <alignment/>
      <protection/>
    </xf>
    <xf numFmtId="179" fontId="9" fillId="0" borderId="58" xfId="203" applyNumberFormat="1" applyFont="1" applyFill="1" applyBorder="1" applyAlignment="1">
      <alignment/>
      <protection/>
    </xf>
    <xf numFmtId="179" fontId="9" fillId="0" borderId="20" xfId="0" applyNumberFormat="1" applyFont="1" applyFill="1" applyBorder="1" applyAlignment="1">
      <alignment/>
    </xf>
    <xf numFmtId="179" fontId="9" fillId="0" borderId="60" xfId="203" applyNumberFormat="1" applyFont="1" applyFill="1" applyBorder="1" applyAlignment="1">
      <alignment/>
      <protection/>
    </xf>
    <xf numFmtId="0" fontId="12" fillId="0" borderId="12" xfId="0" applyFont="1" applyBorder="1" applyAlignment="1">
      <alignment horizontal="center" vertical="center"/>
    </xf>
    <xf numFmtId="185" fontId="12" fillId="0" borderId="51" xfId="203" applyNumberFormat="1" applyFont="1" applyFill="1" applyBorder="1" applyAlignment="1">
      <alignment horizontal="center" vertical="center"/>
      <protection/>
    </xf>
    <xf numFmtId="179" fontId="25" fillId="0" borderId="77" xfId="203" applyNumberFormat="1" applyFont="1" applyFill="1" applyBorder="1" applyAlignment="1">
      <alignment vertical="center"/>
      <protection/>
    </xf>
    <xf numFmtId="185" fontId="25" fillId="0" borderId="52" xfId="203" applyNumberFormat="1" applyFont="1" applyFill="1" applyBorder="1" applyAlignment="1">
      <alignment vertical="center"/>
      <protection/>
    </xf>
    <xf numFmtId="179" fontId="25" fillId="0" borderId="52" xfId="203" applyNumberFormat="1" applyFont="1" applyFill="1" applyBorder="1" applyAlignment="1">
      <alignment/>
      <protection/>
    </xf>
    <xf numFmtId="185" fontId="25" fillId="0" borderId="19" xfId="0" applyNumberFormat="1" applyFont="1" applyFill="1" applyBorder="1" applyAlignment="1">
      <alignment vertical="center"/>
    </xf>
    <xf numFmtId="179" fontId="25" fillId="0" borderId="53" xfId="203" applyNumberFormat="1" applyFont="1" applyFill="1" applyBorder="1" applyAlignment="1">
      <alignment/>
      <protection/>
    </xf>
    <xf numFmtId="0" fontId="2" fillId="0" borderId="78" xfId="0" applyFont="1" applyFill="1" applyBorder="1" applyAlignment="1">
      <alignment/>
    </xf>
    <xf numFmtId="0" fontId="12" fillId="33" borderId="10" xfId="274" applyFont="1" applyFill="1" applyBorder="1" applyAlignment="1">
      <alignment horizontal="center" vertical="center" wrapText="1"/>
      <protection/>
    </xf>
    <xf numFmtId="0" fontId="12" fillId="33" borderId="10" xfId="274" applyFont="1" applyFill="1" applyBorder="1" applyAlignment="1">
      <alignment horizontal="center" vertical="center"/>
      <protection/>
    </xf>
    <xf numFmtId="0" fontId="12" fillId="33" borderId="36" xfId="274" applyFont="1" applyFill="1" applyBorder="1" applyAlignment="1">
      <alignment horizontal="center" vertical="center" wrapText="1"/>
      <protection/>
    </xf>
    <xf numFmtId="0" fontId="12" fillId="33" borderId="23" xfId="274" applyFont="1" applyFill="1" applyBorder="1" applyAlignment="1">
      <alignment horizontal="center" vertical="center"/>
      <protection/>
    </xf>
    <xf numFmtId="0" fontId="9" fillId="0" borderId="16" xfId="222" applyFont="1" applyFill="1" applyBorder="1" applyAlignment="1">
      <alignment horizontal="right"/>
      <protection/>
    </xf>
    <xf numFmtId="0" fontId="9" fillId="0" borderId="45" xfId="222" applyFont="1" applyFill="1" applyBorder="1" applyAlignment="1">
      <alignment horizontal="right"/>
      <protection/>
    </xf>
    <xf numFmtId="185" fontId="9" fillId="0" borderId="16" xfId="222" applyNumberFormat="1" applyFont="1" applyFill="1" applyBorder="1" applyAlignment="1" quotePrefix="1">
      <alignment/>
      <protection/>
    </xf>
    <xf numFmtId="0" fontId="9" fillId="0" borderId="31" xfId="222" applyFont="1" applyFill="1" applyBorder="1" applyAlignment="1">
      <alignment horizontal="right"/>
      <protection/>
    </xf>
    <xf numFmtId="179" fontId="9" fillId="0" borderId="67" xfId="222" applyNumberFormat="1" applyFont="1" applyFill="1" applyBorder="1" applyAlignment="1" quotePrefix="1">
      <alignment/>
      <protection/>
    </xf>
    <xf numFmtId="164" fontId="9" fillId="0" borderId="16" xfId="222" applyNumberFormat="1" applyFont="1" applyFill="1" applyBorder="1" applyAlignment="1">
      <alignment horizontal="right"/>
      <protection/>
    </xf>
    <xf numFmtId="2" fontId="9" fillId="0" borderId="45" xfId="222" applyNumberFormat="1" applyFont="1" applyFill="1" applyBorder="1" applyAlignment="1">
      <alignment horizontal="right"/>
      <protection/>
    </xf>
    <xf numFmtId="185" fontId="9" fillId="0" borderId="16" xfId="222" applyNumberFormat="1" applyFont="1" applyFill="1" applyBorder="1" applyAlignment="1" quotePrefix="1">
      <alignment horizontal="right"/>
      <protection/>
    </xf>
    <xf numFmtId="2" fontId="9" fillId="0" borderId="31" xfId="222" applyNumberFormat="1" applyFont="1" applyFill="1" applyBorder="1" applyAlignment="1">
      <alignment horizontal="right"/>
      <protection/>
    </xf>
    <xf numFmtId="1" fontId="9" fillId="0" borderId="16" xfId="222" applyNumberFormat="1" applyFont="1" applyFill="1" applyBorder="1" applyAlignment="1">
      <alignment horizontal="right"/>
      <protection/>
    </xf>
    <xf numFmtId="179" fontId="9" fillId="0" borderId="67" xfId="222" applyNumberFormat="1" applyFont="1" applyFill="1" applyBorder="1" applyAlignment="1" quotePrefix="1">
      <alignment horizontal="right"/>
      <protection/>
    </xf>
    <xf numFmtId="2" fontId="9" fillId="0" borderId="16" xfId="222" applyNumberFormat="1" applyFont="1" applyFill="1" applyBorder="1" applyAlignment="1">
      <alignment horizontal="right"/>
      <protection/>
    </xf>
    <xf numFmtId="179" fontId="9" fillId="0" borderId="67" xfId="222" applyNumberFormat="1" applyFont="1" applyFill="1" applyBorder="1" applyAlignment="1">
      <alignment horizontal="right"/>
      <protection/>
    </xf>
    <xf numFmtId="164" fontId="9" fillId="0" borderId="16" xfId="222" applyNumberFormat="1" applyFont="1" applyFill="1" applyBorder="1" applyAlignment="1" quotePrefix="1">
      <alignment horizontal="right"/>
      <protection/>
    </xf>
    <xf numFmtId="185" fontId="9" fillId="0" borderId="16" xfId="222" applyNumberFormat="1" applyFont="1" applyFill="1" applyBorder="1" applyAlignment="1">
      <alignment horizontal="right"/>
      <protection/>
    </xf>
    <xf numFmtId="185" fontId="9" fillId="0" borderId="16" xfId="222" applyNumberFormat="1" applyFont="1" applyFill="1" applyBorder="1">
      <alignment/>
      <protection/>
    </xf>
    <xf numFmtId="179" fontId="9" fillId="0" borderId="67" xfId="222" applyNumberFormat="1" applyFont="1" applyFill="1" applyBorder="1">
      <alignment/>
      <protection/>
    </xf>
    <xf numFmtId="0" fontId="9" fillId="0" borderId="18" xfId="0" applyFont="1" applyBorder="1" applyAlignment="1">
      <alignment/>
    </xf>
    <xf numFmtId="164" fontId="9" fillId="0" borderId="19" xfId="222" applyNumberFormat="1" applyFont="1" applyFill="1" applyBorder="1" applyAlignment="1">
      <alignment horizontal="right"/>
      <protection/>
    </xf>
    <xf numFmtId="2" fontId="9" fillId="0" borderId="75" xfId="222" applyNumberFormat="1" applyFont="1" applyFill="1" applyBorder="1" applyAlignment="1">
      <alignment horizontal="right"/>
      <protection/>
    </xf>
    <xf numFmtId="185" fontId="9" fillId="0" borderId="19" xfId="222" applyNumberFormat="1" applyFont="1" applyFill="1" applyBorder="1" applyAlignment="1">
      <alignment horizontal="right"/>
      <protection/>
    </xf>
    <xf numFmtId="2" fontId="9" fillId="0" borderId="68" xfId="222" applyNumberFormat="1" applyFont="1" applyFill="1" applyBorder="1" applyAlignment="1">
      <alignment horizontal="right"/>
      <protection/>
    </xf>
    <xf numFmtId="2" fontId="9" fillId="0" borderId="19" xfId="222" applyNumberFormat="1" applyFont="1" applyFill="1" applyBorder="1" applyAlignment="1">
      <alignment horizontal="right"/>
      <protection/>
    </xf>
    <xf numFmtId="179" fontId="9" fillId="0" borderId="70" xfId="222" applyNumberFormat="1" applyFont="1" applyFill="1" applyBorder="1" applyAlignment="1">
      <alignment horizontal="right"/>
      <protection/>
    </xf>
    <xf numFmtId="185" fontId="12" fillId="0" borderId="18" xfId="222" applyNumberFormat="1" applyFont="1" applyFill="1" applyBorder="1" applyAlignment="1">
      <alignment vertical="center"/>
      <protection/>
    </xf>
    <xf numFmtId="2" fontId="12" fillId="0" borderId="19" xfId="222" applyNumberFormat="1" applyFont="1" applyFill="1" applyBorder="1" applyAlignment="1">
      <alignment horizontal="right"/>
      <protection/>
    </xf>
    <xf numFmtId="179" fontId="12" fillId="0" borderId="70" xfId="222" applyNumberFormat="1" applyFont="1" applyFill="1" applyBorder="1" applyAlignment="1">
      <alignment vertical="center"/>
      <protection/>
    </xf>
    <xf numFmtId="185" fontId="12" fillId="0" borderId="0" xfId="205" applyNumberFormat="1" applyFont="1" applyFill="1" applyBorder="1" applyAlignment="1">
      <alignment vertical="center"/>
      <protection/>
    </xf>
    <xf numFmtId="0" fontId="12" fillId="0" borderId="0" xfId="274" applyFont="1" applyFill="1" applyBorder="1" applyAlignment="1">
      <alignment horizontal="center" vertical="center" wrapText="1"/>
      <protection/>
    </xf>
    <xf numFmtId="0" fontId="12" fillId="0" borderId="0" xfId="274" applyFont="1" applyFill="1" applyBorder="1" applyAlignment="1">
      <alignment horizontal="center" vertical="center"/>
      <protection/>
    </xf>
    <xf numFmtId="0" fontId="12" fillId="33" borderId="11" xfId="274" applyFont="1" applyFill="1" applyBorder="1" applyAlignment="1">
      <alignment horizontal="center" vertical="center" wrapText="1"/>
      <protection/>
    </xf>
    <xf numFmtId="0" fontId="9" fillId="0" borderId="17" xfId="222" applyFont="1" applyFill="1" applyBorder="1" applyAlignment="1">
      <alignment horizontal="right"/>
      <protection/>
    </xf>
    <xf numFmtId="0" fontId="9" fillId="0" borderId="0" xfId="222" applyFont="1" applyFill="1" applyBorder="1" applyAlignment="1">
      <alignment horizontal="right"/>
      <protection/>
    </xf>
    <xf numFmtId="179" fontId="9" fillId="0" borderId="0" xfId="222" applyNumberFormat="1" applyFont="1" applyFill="1" applyBorder="1" applyAlignment="1" quotePrefix="1">
      <alignment/>
      <protection/>
    </xf>
    <xf numFmtId="2" fontId="9" fillId="0" borderId="17" xfId="222" applyNumberFormat="1" applyFont="1" applyFill="1" applyBorder="1" applyAlignment="1">
      <alignment horizontal="right"/>
      <protection/>
    </xf>
    <xf numFmtId="1" fontId="9" fillId="0" borderId="0" xfId="222" applyNumberFormat="1" applyFont="1" applyFill="1" applyBorder="1" applyAlignment="1">
      <alignment horizontal="right"/>
      <protection/>
    </xf>
    <xf numFmtId="179" fontId="9" fillId="0" borderId="0" xfId="222" applyNumberFormat="1" applyFont="1" applyFill="1" applyBorder="1" applyAlignment="1" quotePrefix="1">
      <alignment horizontal="right"/>
      <protection/>
    </xf>
    <xf numFmtId="2" fontId="9" fillId="0" borderId="0" xfId="222" applyNumberFormat="1" applyFont="1" applyFill="1" applyBorder="1" applyAlignment="1">
      <alignment horizontal="right"/>
      <protection/>
    </xf>
    <xf numFmtId="179" fontId="9" fillId="0" borderId="0" xfId="222" applyNumberFormat="1" applyFont="1" applyFill="1" applyBorder="1" applyAlignment="1">
      <alignment horizontal="right"/>
      <protection/>
    </xf>
    <xf numFmtId="179" fontId="9" fillId="0" borderId="0" xfId="222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9" fillId="0" borderId="16" xfId="222" applyFont="1" applyFill="1" applyBorder="1" applyAlignment="1" quotePrefix="1">
      <alignment horizontal="right"/>
      <protection/>
    </xf>
    <xf numFmtId="2" fontId="9" fillId="0" borderId="21" xfId="222" applyNumberFormat="1" applyFont="1" applyFill="1" applyBorder="1" applyAlignment="1">
      <alignment horizontal="right"/>
      <protection/>
    </xf>
    <xf numFmtId="2" fontId="12" fillId="0" borderId="21" xfId="222" applyNumberFormat="1" applyFont="1" applyFill="1" applyBorder="1" applyAlignment="1">
      <alignment horizontal="right"/>
      <protection/>
    </xf>
    <xf numFmtId="2" fontId="12" fillId="0" borderId="0" xfId="222" applyNumberFormat="1" applyFont="1" applyFill="1" applyBorder="1" applyAlignment="1">
      <alignment horizontal="right"/>
      <protection/>
    </xf>
    <xf numFmtId="179" fontId="12" fillId="0" borderId="0" xfId="222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/>
    </xf>
    <xf numFmtId="39" fontId="12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horizontal="right"/>
    </xf>
    <xf numFmtId="0" fontId="9" fillId="0" borderId="0" xfId="0" applyFont="1" applyFill="1" applyAlignment="1">
      <alignment/>
    </xf>
    <xf numFmtId="39" fontId="12" fillId="37" borderId="10" xfId="0" applyNumberFormat="1" applyFont="1" applyFill="1" applyBorder="1" applyAlignment="1" applyProtection="1">
      <alignment horizontal="center" vertical="center"/>
      <protection/>
    </xf>
    <xf numFmtId="39" fontId="12" fillId="37" borderId="36" xfId="0" applyNumberFormat="1" applyFont="1" applyFill="1" applyBorder="1" applyAlignment="1" applyProtection="1">
      <alignment horizontal="center" vertical="center"/>
      <protection/>
    </xf>
    <xf numFmtId="39" fontId="12" fillId="37" borderId="11" xfId="0" applyNumberFormat="1" applyFont="1" applyFill="1" applyBorder="1" applyAlignment="1" applyProtection="1">
      <alignment horizontal="center" vertical="center" wrapText="1"/>
      <protection/>
    </xf>
    <xf numFmtId="0" fontId="12" fillId="37" borderId="38" xfId="0" applyFont="1" applyFill="1" applyBorder="1" applyAlignment="1">
      <alignment horizontal="right"/>
    </xf>
    <xf numFmtId="0" fontId="12" fillId="37" borderId="37" xfId="0" applyFont="1" applyFill="1" applyBorder="1" applyAlignment="1">
      <alignment horizontal="right"/>
    </xf>
    <xf numFmtId="0" fontId="12" fillId="37" borderId="10" xfId="0" applyFont="1" applyFill="1" applyBorder="1" applyAlignment="1">
      <alignment horizontal="right"/>
    </xf>
    <xf numFmtId="0" fontId="12" fillId="37" borderId="23" xfId="0" applyFont="1" applyFill="1" applyBorder="1" applyAlignment="1">
      <alignment horizontal="right"/>
    </xf>
    <xf numFmtId="185" fontId="9" fillId="0" borderId="16" xfId="220" applyNumberFormat="1" applyFont="1" applyFill="1" applyBorder="1">
      <alignment/>
      <protection/>
    </xf>
    <xf numFmtId="185" fontId="9" fillId="0" borderId="31" xfId="220" applyNumberFormat="1" applyFont="1" applyFill="1" applyBorder="1">
      <alignment/>
      <protection/>
    </xf>
    <xf numFmtId="185" fontId="9" fillId="0" borderId="16" xfId="220" applyNumberFormat="1" applyFont="1" applyFill="1" applyBorder="1" applyAlignment="1">
      <alignment/>
      <protection/>
    </xf>
    <xf numFmtId="185" fontId="9" fillId="0" borderId="45" xfId="220" applyNumberFormat="1" applyFont="1" applyFill="1" applyBorder="1">
      <alignment/>
      <protection/>
    </xf>
    <xf numFmtId="185" fontId="9" fillId="0" borderId="13" xfId="220" applyNumberFormat="1" applyFont="1" applyFill="1" applyBorder="1">
      <alignment/>
      <protection/>
    </xf>
    <xf numFmtId="185" fontId="9" fillId="0" borderId="0" xfId="220" applyNumberFormat="1" applyFont="1" applyFill="1" applyBorder="1">
      <alignment/>
      <protection/>
    </xf>
    <xf numFmtId="169" fontId="9" fillId="0" borderId="15" xfId="124" applyNumberFormat="1" applyFont="1" applyBorder="1" applyAlignment="1">
      <alignment horizontal="right" vertical="center"/>
    </xf>
    <xf numFmtId="169" fontId="9" fillId="0" borderId="0" xfId="124" applyNumberFormat="1" applyFont="1" applyBorder="1" applyAlignment="1">
      <alignment horizontal="right" vertical="center"/>
    </xf>
    <xf numFmtId="169" fontId="9" fillId="0" borderId="16" xfId="124" applyNumberFormat="1" applyFont="1" applyBorder="1" applyAlignment="1">
      <alignment horizontal="right" vertical="center"/>
    </xf>
    <xf numFmtId="169" fontId="9" fillId="0" borderId="67" xfId="124" applyNumberFormat="1" applyFont="1" applyBorder="1" applyAlignment="1">
      <alignment horizontal="right" vertical="center"/>
    </xf>
    <xf numFmtId="43" fontId="9" fillId="0" borderId="0" xfId="0" applyNumberFormat="1" applyFont="1" applyFill="1" applyAlignment="1">
      <alignment/>
    </xf>
    <xf numFmtId="179" fontId="9" fillId="0" borderId="16" xfId="220" applyNumberFormat="1" applyFont="1" applyFill="1" applyBorder="1" applyAlignment="1">
      <alignment/>
      <protection/>
    </xf>
    <xf numFmtId="179" fontId="9" fillId="0" borderId="45" xfId="220" applyNumberFormat="1" applyFont="1" applyFill="1" applyBorder="1">
      <alignment/>
      <protection/>
    </xf>
    <xf numFmtId="169" fontId="9" fillId="0" borderId="15" xfId="124" applyNumberFormat="1" applyFont="1" applyFill="1" applyBorder="1" applyAlignment="1">
      <alignment horizontal="right" vertical="center"/>
    </xf>
    <xf numFmtId="169" fontId="9" fillId="0" borderId="0" xfId="124" applyNumberFormat="1" applyFont="1" applyFill="1" applyBorder="1" applyAlignment="1">
      <alignment horizontal="right" vertical="center"/>
    </xf>
    <xf numFmtId="169" fontId="9" fillId="0" borderId="16" xfId="124" applyNumberFormat="1" applyFont="1" applyFill="1" applyBorder="1" applyAlignment="1">
      <alignment horizontal="right" vertical="center"/>
    </xf>
    <xf numFmtId="169" fontId="9" fillId="0" borderId="67" xfId="124" applyNumberFormat="1" applyFont="1" applyFill="1" applyBorder="1" applyAlignment="1">
      <alignment horizontal="right" vertical="center"/>
    </xf>
    <xf numFmtId="185" fontId="9" fillId="0" borderId="16" xfId="220" applyNumberFormat="1" applyFont="1" applyBorder="1">
      <alignment/>
      <protection/>
    </xf>
    <xf numFmtId="185" fontId="28" fillId="0" borderId="16" xfId="220" applyNumberFormat="1" applyFont="1" applyFill="1" applyBorder="1">
      <alignment/>
      <protection/>
    </xf>
    <xf numFmtId="185" fontId="28" fillId="0" borderId="31" xfId="220" applyNumberFormat="1" applyFont="1" applyFill="1" applyBorder="1">
      <alignment/>
      <protection/>
    </xf>
    <xf numFmtId="185" fontId="9" fillId="0" borderId="16" xfId="44" applyNumberFormat="1" applyFont="1" applyBorder="1" applyAlignment="1">
      <alignment/>
    </xf>
    <xf numFmtId="169" fontId="9" fillId="0" borderId="24" xfId="124" applyNumberFormat="1" applyFont="1" applyFill="1" applyBorder="1" applyAlignment="1">
      <alignment horizontal="right" vertical="center"/>
    </xf>
    <xf numFmtId="169" fontId="9" fillId="0" borderId="31" xfId="124" applyNumberFormat="1" applyFont="1" applyFill="1" applyBorder="1" applyAlignment="1">
      <alignment horizontal="right" vertical="center"/>
    </xf>
    <xf numFmtId="185" fontId="9" fillId="0" borderId="20" xfId="220" applyNumberFormat="1" applyFont="1" applyFill="1" applyBorder="1">
      <alignment/>
      <protection/>
    </xf>
    <xf numFmtId="185" fontId="9" fillId="0" borderId="16" xfId="113" applyNumberFormat="1" applyFont="1" applyBorder="1" applyAlignment="1">
      <alignment/>
    </xf>
    <xf numFmtId="179" fontId="9" fillId="0" borderId="20" xfId="220" applyNumberFormat="1" applyFont="1" applyFill="1" applyBorder="1" applyAlignment="1">
      <alignment/>
      <protection/>
    </xf>
    <xf numFmtId="185" fontId="9" fillId="0" borderId="58" xfId="220" applyNumberFormat="1" applyFont="1" applyFill="1" applyBorder="1">
      <alignment/>
      <protection/>
    </xf>
    <xf numFmtId="169" fontId="9" fillId="0" borderId="22" xfId="124" applyNumberFormat="1" applyFont="1" applyFill="1" applyBorder="1" applyAlignment="1">
      <alignment horizontal="right" vertical="center"/>
    </xf>
    <xf numFmtId="169" fontId="9" fillId="0" borderId="59" xfId="124" applyNumberFormat="1" applyFont="1" applyFill="1" applyBorder="1" applyAlignment="1">
      <alignment horizontal="right" vertical="center"/>
    </xf>
    <xf numFmtId="169" fontId="9" fillId="0" borderId="20" xfId="124" applyNumberFormat="1" applyFont="1" applyFill="1" applyBorder="1" applyAlignment="1">
      <alignment horizontal="right" vertical="center"/>
    </xf>
    <xf numFmtId="169" fontId="9" fillId="0" borderId="73" xfId="124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185" fontId="12" fillId="0" borderId="51" xfId="220" applyNumberFormat="1" applyFont="1" applyFill="1" applyBorder="1" applyAlignment="1">
      <alignment vertical="center"/>
      <protection/>
    </xf>
    <xf numFmtId="185" fontId="12" fillId="0" borderId="77" xfId="220" applyNumberFormat="1" applyFont="1" applyFill="1" applyBorder="1" applyAlignment="1">
      <alignment vertical="center"/>
      <protection/>
    </xf>
    <xf numFmtId="185" fontId="12" fillId="0" borderId="19" xfId="220" applyNumberFormat="1" applyFont="1" applyFill="1" applyBorder="1">
      <alignment/>
      <protection/>
    </xf>
    <xf numFmtId="185" fontId="12" fillId="0" borderId="68" xfId="220" applyNumberFormat="1" applyFont="1" applyFill="1" applyBorder="1">
      <alignment/>
      <protection/>
    </xf>
    <xf numFmtId="185" fontId="12" fillId="0" borderId="79" xfId="220" applyNumberFormat="1" applyFont="1" applyFill="1" applyBorder="1" applyAlignment="1">
      <alignment vertical="center"/>
      <protection/>
    </xf>
    <xf numFmtId="169" fontId="12" fillId="0" borderId="51" xfId="124" applyNumberFormat="1" applyFont="1" applyFill="1" applyBorder="1" applyAlignment="1">
      <alignment horizontal="right" vertical="center"/>
    </xf>
    <xf numFmtId="169" fontId="12" fillId="0" borderId="78" xfId="124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0" fontId="13" fillId="0" borderId="69" xfId="160" applyFont="1" applyBorder="1" applyAlignment="1">
      <alignment horizontal="right"/>
      <protection/>
    </xf>
    <xf numFmtId="0" fontId="12" fillId="33" borderId="10" xfId="160" applyFont="1" applyFill="1" applyBorder="1">
      <alignment/>
      <protection/>
    </xf>
    <xf numFmtId="0" fontId="12" fillId="33" borderId="62" xfId="160" applyFont="1" applyFill="1" applyBorder="1">
      <alignment/>
      <protection/>
    </xf>
    <xf numFmtId="0" fontId="12" fillId="33" borderId="20" xfId="160" applyFont="1" applyFill="1" applyBorder="1">
      <alignment/>
      <protection/>
    </xf>
    <xf numFmtId="0" fontId="12" fillId="33" borderId="73" xfId="160" applyFont="1" applyFill="1" applyBorder="1">
      <alignment/>
      <protection/>
    </xf>
    <xf numFmtId="0" fontId="12" fillId="33" borderId="59" xfId="160" applyFont="1" applyFill="1" applyBorder="1">
      <alignment/>
      <protection/>
    </xf>
    <xf numFmtId="0" fontId="9" fillId="0" borderId="15" xfId="160" applyFont="1" applyFill="1" applyBorder="1">
      <alignment/>
      <protection/>
    </xf>
    <xf numFmtId="185" fontId="9" fillId="0" borderId="16" xfId="209" applyNumberFormat="1" applyFont="1" applyFill="1" applyBorder="1">
      <alignment/>
      <protection/>
    </xf>
    <xf numFmtId="179" fontId="9" fillId="0" borderId="16" xfId="209" applyNumberFormat="1" applyFont="1" applyFill="1" applyBorder="1">
      <alignment/>
      <protection/>
    </xf>
    <xf numFmtId="179" fontId="9" fillId="0" borderId="17" xfId="209" applyNumberFormat="1" applyFont="1" applyFill="1" applyBorder="1">
      <alignment/>
      <protection/>
    </xf>
    <xf numFmtId="185" fontId="9" fillId="0" borderId="16" xfId="209" applyNumberFormat="1" applyFont="1" applyFill="1" applyBorder="1" applyAlignment="1">
      <alignment/>
      <protection/>
    </xf>
    <xf numFmtId="179" fontId="9" fillId="0" borderId="31" xfId="209" applyNumberFormat="1" applyFont="1" applyFill="1" applyBorder="1">
      <alignment/>
      <protection/>
    </xf>
    <xf numFmtId="179" fontId="9" fillId="0" borderId="17" xfId="160" applyNumberFormat="1" applyFont="1" applyBorder="1">
      <alignment/>
      <protection/>
    </xf>
    <xf numFmtId="185" fontId="9" fillId="0" borderId="16" xfId="111" applyNumberFormat="1" applyFont="1" applyBorder="1" applyAlignment="1">
      <alignment/>
    </xf>
    <xf numFmtId="185" fontId="9" fillId="0" borderId="16" xfId="111" applyNumberFormat="1" applyFont="1" applyBorder="1" applyAlignment="1">
      <alignment/>
    </xf>
    <xf numFmtId="185" fontId="9" fillId="0" borderId="16" xfId="160" applyNumberFormat="1" applyFont="1" applyBorder="1">
      <alignment/>
      <protection/>
    </xf>
    <xf numFmtId="185" fontId="9" fillId="0" borderId="16" xfId="209" applyNumberFormat="1" applyFont="1" applyBorder="1">
      <alignment/>
      <protection/>
    </xf>
    <xf numFmtId="179" fontId="9" fillId="0" borderId="0" xfId="209" applyNumberFormat="1" applyFont="1" applyBorder="1">
      <alignment/>
      <protection/>
    </xf>
    <xf numFmtId="0" fontId="9" fillId="0" borderId="22" xfId="160" applyFont="1" applyFill="1" applyBorder="1">
      <alignment/>
      <protection/>
    </xf>
    <xf numFmtId="185" fontId="9" fillId="0" borderId="20" xfId="209" applyNumberFormat="1" applyFont="1" applyBorder="1">
      <alignment/>
      <protection/>
    </xf>
    <xf numFmtId="179" fontId="9" fillId="0" borderId="20" xfId="209" applyNumberFormat="1" applyFont="1" applyFill="1" applyBorder="1">
      <alignment/>
      <protection/>
    </xf>
    <xf numFmtId="185" fontId="9" fillId="0" borderId="20" xfId="209" applyNumberFormat="1" applyFont="1" applyFill="1" applyBorder="1">
      <alignment/>
      <protection/>
    </xf>
    <xf numFmtId="179" fontId="9" fillId="0" borderId="60" xfId="209" applyNumberFormat="1" applyFont="1" applyFill="1" applyBorder="1">
      <alignment/>
      <protection/>
    </xf>
    <xf numFmtId="179" fontId="9" fillId="0" borderId="59" xfId="209" applyNumberFormat="1" applyFont="1" applyBorder="1">
      <alignment/>
      <protection/>
    </xf>
    <xf numFmtId="0" fontId="12" fillId="0" borderId="18" xfId="160" applyFont="1" applyBorder="1" applyAlignment="1" applyProtection="1">
      <alignment horizontal="left" vertical="center"/>
      <protection/>
    </xf>
    <xf numFmtId="185" fontId="12" fillId="0" borderId="19" xfId="209" applyNumberFormat="1" applyFont="1" applyFill="1" applyBorder="1">
      <alignment/>
      <protection/>
    </xf>
    <xf numFmtId="179" fontId="12" fillId="0" borderId="75" xfId="209" applyNumberFormat="1" applyFont="1" applyBorder="1">
      <alignment/>
      <protection/>
    </xf>
    <xf numFmtId="169" fontId="12" fillId="0" borderId="19" xfId="44" applyNumberFormat="1" applyFont="1" applyBorder="1" applyAlignment="1">
      <alignment/>
    </xf>
    <xf numFmtId="43" fontId="12" fillId="0" borderId="53" xfId="44" applyFont="1" applyBorder="1" applyAlignment="1" quotePrefix="1">
      <alignment horizontal="center"/>
    </xf>
    <xf numFmtId="185" fontId="12" fillId="0" borderId="51" xfId="209" applyNumberFormat="1" applyFont="1" applyFill="1" applyBorder="1">
      <alignment/>
      <protection/>
    </xf>
    <xf numFmtId="2" fontId="12" fillId="0" borderId="69" xfId="209" applyNumberFormat="1" applyFont="1" applyBorder="1">
      <alignment/>
      <protection/>
    </xf>
    <xf numFmtId="169" fontId="12" fillId="0" borderId="51" xfId="44" applyNumberFormat="1" applyFont="1" applyBorder="1" applyAlignment="1">
      <alignment/>
    </xf>
    <xf numFmtId="0" fontId="9" fillId="0" borderId="0" xfId="160" applyFont="1" applyFill="1" applyBorder="1">
      <alignment/>
      <protection/>
    </xf>
    <xf numFmtId="43" fontId="2" fillId="0" borderId="0" xfId="160" applyNumberFormat="1">
      <alignment/>
      <protection/>
    </xf>
    <xf numFmtId="0" fontId="12" fillId="33" borderId="29" xfId="160" applyNumberFormat="1" applyFont="1" applyFill="1" applyBorder="1" applyAlignment="1">
      <alignment horizontal="center"/>
      <protection/>
    </xf>
    <xf numFmtId="0" fontId="12" fillId="33" borderId="29" xfId="160" applyFont="1" applyFill="1" applyBorder="1" applyAlignment="1">
      <alignment horizontal="center"/>
      <protection/>
    </xf>
    <xf numFmtId="0" fontId="12" fillId="33" borderId="80" xfId="160" applyFont="1" applyFill="1" applyBorder="1" applyAlignment="1">
      <alignment horizontal="center"/>
      <protection/>
    </xf>
    <xf numFmtId="0" fontId="12" fillId="33" borderId="59" xfId="160" applyFont="1" applyFill="1" applyBorder="1" applyAlignment="1">
      <alignment horizontal="center"/>
      <protection/>
    </xf>
    <xf numFmtId="0" fontId="12" fillId="33" borderId="73" xfId="160" applyFont="1" applyFill="1" applyBorder="1" applyAlignment="1">
      <alignment horizontal="center"/>
      <protection/>
    </xf>
    <xf numFmtId="0" fontId="12" fillId="0" borderId="24" xfId="160" applyFont="1" applyFill="1" applyBorder="1">
      <alignment/>
      <protection/>
    </xf>
    <xf numFmtId="0" fontId="9" fillId="0" borderId="0" xfId="160" applyFont="1" applyFill="1" applyBorder="1" applyAlignment="1">
      <alignment horizontal="center"/>
      <protection/>
    </xf>
    <xf numFmtId="0" fontId="2" fillId="0" borderId="0" xfId="160" applyFont="1" applyFill="1" applyBorder="1">
      <alignment/>
      <protection/>
    </xf>
    <xf numFmtId="164" fontId="9" fillId="0" borderId="0" xfId="160" applyNumberFormat="1" applyFont="1" applyFill="1" applyBorder="1" applyAlignment="1">
      <alignment horizontal="center"/>
      <protection/>
    </xf>
    <xf numFmtId="0" fontId="2" fillId="0" borderId="67" xfId="160" applyFont="1" applyFill="1" applyBorder="1">
      <alignment/>
      <protection/>
    </xf>
    <xf numFmtId="164" fontId="9" fillId="0" borderId="67" xfId="160" applyNumberFormat="1" applyFont="1" applyFill="1" applyBorder="1" applyAlignment="1">
      <alignment horizontal="center"/>
      <protection/>
    </xf>
    <xf numFmtId="0" fontId="9" fillId="0" borderId="24" xfId="160" applyFont="1" applyFill="1" applyBorder="1">
      <alignment/>
      <protection/>
    </xf>
    <xf numFmtId="164" fontId="9" fillId="0" borderId="59" xfId="160" applyNumberFormat="1" applyFont="1" applyFill="1" applyBorder="1" applyAlignment="1">
      <alignment horizontal="center"/>
      <protection/>
    </xf>
    <xf numFmtId="0" fontId="26" fillId="0" borderId="0" xfId="160" applyFont="1" applyFill="1" applyBorder="1" applyAlignment="1">
      <alignment horizontal="center"/>
      <protection/>
    </xf>
    <xf numFmtId="2" fontId="9" fillId="0" borderId="67" xfId="160" applyNumberFormat="1" applyFont="1" applyFill="1" applyBorder="1" applyAlignment="1">
      <alignment horizontal="center"/>
      <protection/>
    </xf>
    <xf numFmtId="164" fontId="9" fillId="34" borderId="0" xfId="160" applyNumberFormat="1" applyFont="1" applyFill="1" applyBorder="1" applyAlignment="1">
      <alignment horizontal="center"/>
      <protection/>
    </xf>
    <xf numFmtId="164" fontId="26" fillId="0" borderId="0" xfId="160" applyNumberFormat="1" applyFont="1" applyFill="1" applyBorder="1" applyAlignment="1">
      <alignment horizontal="center"/>
      <protection/>
    </xf>
    <xf numFmtId="0" fontId="9" fillId="0" borderId="76" xfId="160" applyFont="1" applyFill="1" applyBorder="1">
      <alignment/>
      <protection/>
    </xf>
    <xf numFmtId="0" fontId="9" fillId="0" borderId="59" xfId="160" applyFont="1" applyFill="1" applyBorder="1">
      <alignment/>
      <protection/>
    </xf>
    <xf numFmtId="0" fontId="26" fillId="0" borderId="59" xfId="160" applyFont="1" applyFill="1" applyBorder="1" applyAlignment="1">
      <alignment horizontal="center"/>
      <protection/>
    </xf>
    <xf numFmtId="0" fontId="26" fillId="0" borderId="73" xfId="160" applyFont="1" applyFill="1" applyBorder="1" applyAlignment="1">
      <alignment horizontal="center"/>
      <protection/>
    </xf>
    <xf numFmtId="2" fontId="9" fillId="0" borderId="0" xfId="160" applyNumberFormat="1" applyFont="1" applyFill="1" applyBorder="1" applyAlignment="1">
      <alignment horizontal="center"/>
      <protection/>
    </xf>
    <xf numFmtId="0" fontId="26" fillId="0" borderId="67" xfId="160" applyFont="1" applyFill="1" applyBorder="1" applyAlignment="1">
      <alignment horizontal="center"/>
      <protection/>
    </xf>
    <xf numFmtId="0" fontId="9" fillId="0" borderId="0" xfId="160" applyFont="1" applyFill="1" applyBorder="1" applyAlignment="1" quotePrefix="1">
      <alignment horizontal="left"/>
      <protection/>
    </xf>
    <xf numFmtId="165" fontId="9" fillId="0" borderId="0" xfId="160" applyNumberFormat="1" applyFont="1" applyFill="1" applyBorder="1" applyAlignment="1">
      <alignment horizontal="center"/>
      <protection/>
    </xf>
    <xf numFmtId="0" fontId="2" fillId="0" borderId="0" xfId="160" applyFont="1" applyFill="1" applyAlignment="1">
      <alignment vertical="center"/>
      <protection/>
    </xf>
    <xf numFmtId="0" fontId="12" fillId="0" borderId="57" xfId="160" applyFont="1" applyFill="1" applyBorder="1" applyAlignment="1">
      <alignment vertical="center"/>
      <protection/>
    </xf>
    <xf numFmtId="0" fontId="9" fillId="0" borderId="59" xfId="160" applyFont="1" applyFill="1" applyBorder="1" applyAlignment="1" quotePrefix="1">
      <alignment horizontal="left" vertical="center"/>
      <protection/>
    </xf>
    <xf numFmtId="2" fontId="9" fillId="0" borderId="37" xfId="160" applyNumberFormat="1" applyFont="1" applyFill="1" applyBorder="1" applyAlignment="1">
      <alignment horizontal="center"/>
      <protection/>
    </xf>
    <xf numFmtId="2" fontId="9" fillId="0" borderId="39" xfId="160" applyNumberFormat="1" applyFont="1" applyFill="1" applyBorder="1" applyAlignment="1">
      <alignment horizontal="center"/>
      <protection/>
    </xf>
    <xf numFmtId="2" fontId="9" fillId="0" borderId="23" xfId="160" applyNumberFormat="1" applyFont="1" applyFill="1" applyBorder="1" applyAlignment="1">
      <alignment horizontal="center"/>
      <protection/>
    </xf>
    <xf numFmtId="0" fontId="12" fillId="0" borderId="57" xfId="160" applyFont="1" applyBorder="1">
      <alignment/>
      <protection/>
    </xf>
    <xf numFmtId="0" fontId="9" fillId="0" borderId="37" xfId="160" applyFont="1" applyFill="1" applyBorder="1" applyAlignment="1" quotePrefix="1">
      <alignment horizontal="left" vertical="center"/>
      <protection/>
    </xf>
    <xf numFmtId="2" fontId="9" fillId="34" borderId="37" xfId="160" applyNumberFormat="1" applyFont="1" applyFill="1" applyBorder="1" applyAlignment="1">
      <alignment horizontal="center"/>
      <protection/>
    </xf>
    <xf numFmtId="2" fontId="15" fillId="0" borderId="37" xfId="78" applyNumberFormat="1" applyFont="1" applyFill="1" applyBorder="1" applyAlignment="1" applyProtection="1">
      <alignment horizontal="center"/>
      <protection/>
    </xf>
    <xf numFmtId="0" fontId="12" fillId="0" borderId="37" xfId="160" applyFont="1" applyFill="1" applyBorder="1" applyAlignment="1">
      <alignment vertical="top" wrapText="1"/>
      <protection/>
    </xf>
    <xf numFmtId="2" fontId="15" fillId="0" borderId="37" xfId="44" applyNumberFormat="1" applyFont="1" applyFill="1" applyBorder="1" applyAlignment="1" applyProtection="1">
      <alignment horizontal="center"/>
      <protection/>
    </xf>
    <xf numFmtId="0" fontId="12" fillId="0" borderId="81" xfId="160" applyFont="1" applyBorder="1">
      <alignment/>
      <protection/>
    </xf>
    <xf numFmtId="0" fontId="12" fillId="0" borderId="79" xfId="160" applyFont="1" applyFill="1" applyBorder="1" applyAlignment="1">
      <alignment/>
      <protection/>
    </xf>
    <xf numFmtId="2" fontId="9" fillId="34" borderId="79" xfId="160" applyNumberFormat="1" applyFont="1" applyFill="1" applyBorder="1" applyAlignment="1">
      <alignment horizontal="center"/>
      <protection/>
    </xf>
    <xf numFmtId="2" fontId="9" fillId="0" borderId="79" xfId="160" applyNumberFormat="1" applyFont="1" applyFill="1" applyBorder="1" applyAlignment="1">
      <alignment horizontal="center"/>
      <protection/>
    </xf>
    <xf numFmtId="2" fontId="9" fillId="0" borderId="78" xfId="160" applyNumberFormat="1" applyFont="1" applyFill="1" applyBorder="1" applyAlignment="1">
      <alignment horizontal="center"/>
      <protection/>
    </xf>
    <xf numFmtId="0" fontId="12" fillId="0" borderId="0" xfId="160" applyFont="1" applyBorder="1">
      <alignment/>
      <protection/>
    </xf>
    <xf numFmtId="0" fontId="12" fillId="0" borderId="0" xfId="160" applyFont="1" applyFill="1" applyBorder="1" applyAlignment="1">
      <alignment/>
      <protection/>
    </xf>
    <xf numFmtId="0" fontId="9" fillId="0" borderId="0" xfId="160" applyFont="1" applyFill="1" applyAlignment="1">
      <alignment horizontal="left"/>
      <protection/>
    </xf>
    <xf numFmtId="0" fontId="12" fillId="0" borderId="0" xfId="160" applyFont="1" applyFill="1" applyBorder="1" applyAlignment="1">
      <alignment horizontal="left" vertical="center"/>
      <protection/>
    </xf>
    <xf numFmtId="0" fontId="9" fillId="0" borderId="0" xfId="160" applyFont="1" applyFill="1" applyBorder="1" applyAlignment="1">
      <alignment horizontal="left"/>
      <protection/>
    </xf>
    <xf numFmtId="0" fontId="12" fillId="0" borderId="0" xfId="160" applyFont="1" applyFill="1" applyBorder="1">
      <alignment/>
      <protection/>
    </xf>
    <xf numFmtId="0" fontId="12" fillId="0" borderId="0" xfId="160" applyFont="1" applyFill="1" applyBorder="1" applyAlignment="1">
      <alignment vertical="center"/>
      <protection/>
    </xf>
    <xf numFmtId="0" fontId="9" fillId="0" borderId="0" xfId="160" applyFont="1" applyFill="1" applyBorder="1" applyAlignment="1" quotePrefix="1">
      <alignment horizontal="left" vertical="center"/>
      <protection/>
    </xf>
    <xf numFmtId="0" fontId="26" fillId="0" borderId="0" xfId="160" applyFont="1" applyFill="1" applyAlignment="1" quotePrefix="1">
      <alignment horizontal="left"/>
      <protection/>
    </xf>
    <xf numFmtId="0" fontId="31" fillId="0" borderId="0" xfId="160" applyFont="1" applyAlignment="1">
      <alignment horizontal="center" vertical="center"/>
      <protection/>
    </xf>
    <xf numFmtId="0" fontId="12" fillId="0" borderId="0" xfId="160" applyFont="1" applyAlignment="1">
      <alignment horizontal="center" vertical="center"/>
      <protection/>
    </xf>
    <xf numFmtId="0" fontId="28" fillId="0" borderId="0" xfId="160" applyFont="1" applyAlignment="1">
      <alignment horizontal="center" vertical="center"/>
      <protection/>
    </xf>
    <xf numFmtId="0" fontId="9" fillId="0" borderId="0" xfId="160" applyFont="1" applyAlignment="1">
      <alignment horizontal="center" vertical="center"/>
      <protection/>
    </xf>
    <xf numFmtId="0" fontId="9" fillId="0" borderId="0" xfId="160" applyFont="1" applyAlignment="1" applyProtection="1">
      <alignment horizontal="center" vertical="center"/>
      <protection/>
    </xf>
    <xf numFmtId="0" fontId="25" fillId="0" borderId="0" xfId="160" applyFont="1" applyAlignment="1">
      <alignment horizontal="center" vertical="center"/>
      <protection/>
    </xf>
    <xf numFmtId="0" fontId="18" fillId="0" borderId="69" xfId="160" applyFont="1" applyBorder="1" applyAlignment="1">
      <alignment horizontal="right" vertical="center"/>
      <protection/>
    </xf>
    <xf numFmtId="0" fontId="12" fillId="33" borderId="38" xfId="273" applyFont="1" applyFill="1" applyBorder="1" applyAlignment="1" applyProtection="1">
      <alignment horizontal="center" vertical="center"/>
      <protection/>
    </xf>
    <xf numFmtId="0" fontId="12" fillId="33" borderId="10" xfId="273" applyFont="1" applyFill="1" applyBorder="1" applyAlignment="1" applyProtection="1">
      <alignment horizontal="center" vertical="center"/>
      <protection/>
    </xf>
    <xf numFmtId="0" fontId="12" fillId="33" borderId="36" xfId="273" applyFont="1" applyFill="1" applyBorder="1" applyAlignment="1" applyProtection="1">
      <alignment horizontal="center" vertical="center"/>
      <protection/>
    </xf>
    <xf numFmtId="0" fontId="12" fillId="33" borderId="11" xfId="273" applyFont="1" applyFill="1" applyBorder="1" applyAlignment="1" applyProtection="1" quotePrefix="1">
      <alignment horizontal="center" vertical="center"/>
      <protection/>
    </xf>
    <xf numFmtId="0" fontId="25" fillId="33" borderId="11" xfId="273" applyFont="1" applyFill="1" applyBorder="1" applyAlignment="1" quotePrefix="1">
      <alignment horizontal="center" vertical="center"/>
      <protection/>
    </xf>
    <xf numFmtId="0" fontId="9" fillId="0" borderId="12" xfId="160" applyFont="1" applyBorder="1" applyAlignment="1" applyProtection="1">
      <alignment horizontal="left" vertical="center"/>
      <protection/>
    </xf>
    <xf numFmtId="2" fontId="9" fillId="0" borderId="40" xfId="207" applyNumberFormat="1" applyFont="1" applyBorder="1" applyAlignment="1" applyProtection="1">
      <alignment horizontal="center" vertical="center"/>
      <protection/>
    </xf>
    <xf numFmtId="2" fontId="9" fillId="0" borderId="40" xfId="207" applyNumberFormat="1" applyFont="1" applyBorder="1" applyAlignment="1" applyProtection="1">
      <alignment horizontal="right" vertical="center"/>
      <protection/>
    </xf>
    <xf numFmtId="2" fontId="9" fillId="0" borderId="13" xfId="207" applyNumberFormat="1" applyFont="1" applyBorder="1" applyAlignment="1" applyProtection="1" quotePrefix="1">
      <alignment horizontal="right" vertical="center"/>
      <protection/>
    </xf>
    <xf numFmtId="2" fontId="9" fillId="0" borderId="39" xfId="207" applyNumberFormat="1" applyFont="1" applyBorder="1" applyAlignment="1" applyProtection="1" quotePrefix="1">
      <alignment horizontal="right" vertical="center"/>
      <protection/>
    </xf>
    <xf numFmtId="2" fontId="9" fillId="0" borderId="14" xfId="207" applyNumberFormat="1" applyFont="1" applyBorder="1" applyAlignment="1" applyProtection="1" quotePrefix="1">
      <alignment horizontal="right" vertical="center"/>
      <protection/>
    </xf>
    <xf numFmtId="0" fontId="9" fillId="0" borderId="40" xfId="207" applyFont="1" applyBorder="1" applyAlignment="1" applyProtection="1" quotePrefix="1">
      <alignment horizontal="right" vertical="center"/>
      <protection/>
    </xf>
    <xf numFmtId="0" fontId="9" fillId="0" borderId="13" xfId="207" applyFont="1" applyBorder="1" applyAlignment="1" applyProtection="1" quotePrefix="1">
      <alignment horizontal="right" vertical="center"/>
      <protection/>
    </xf>
    <xf numFmtId="0" fontId="9" fillId="0" borderId="0" xfId="207" applyFont="1" applyBorder="1" applyAlignment="1" applyProtection="1" quotePrefix="1">
      <alignment horizontal="right" vertical="center"/>
      <protection/>
    </xf>
    <xf numFmtId="2" fontId="28" fillId="0" borderId="17" xfId="160" applyNumberFormat="1" applyFont="1" applyFill="1" applyBorder="1" applyAlignment="1">
      <alignment horizontal="right" vertical="center"/>
      <protection/>
    </xf>
    <xf numFmtId="0" fontId="9" fillId="0" borderId="15" xfId="160" applyFont="1" applyBorder="1" applyAlignment="1" applyProtection="1">
      <alignment horizontal="left" vertical="center"/>
      <protection/>
    </xf>
    <xf numFmtId="2" fontId="9" fillId="0" borderId="45" xfId="207" applyNumberFormat="1" applyFont="1" applyBorder="1" applyAlignment="1" applyProtection="1">
      <alignment horizontal="center" vertical="center"/>
      <protection/>
    </xf>
    <xf numFmtId="2" fontId="9" fillId="0" borderId="45" xfId="207" applyNumberFormat="1" applyFont="1" applyBorder="1" applyAlignment="1" applyProtection="1">
      <alignment horizontal="right" vertical="center"/>
      <protection/>
    </xf>
    <xf numFmtId="2" fontId="9" fillId="0" borderId="16" xfId="207" applyNumberFormat="1" applyFont="1" applyBorder="1" applyAlignment="1" applyProtection="1">
      <alignment horizontal="right" vertical="center"/>
      <protection/>
    </xf>
    <xf numFmtId="2" fontId="9" fillId="0" borderId="0" xfId="207" applyNumberFormat="1" applyFont="1" applyBorder="1" applyAlignment="1" applyProtection="1">
      <alignment horizontal="right" vertical="center"/>
      <protection/>
    </xf>
    <xf numFmtId="2" fontId="9" fillId="0" borderId="17" xfId="207" applyNumberFormat="1" applyFont="1" applyBorder="1" applyAlignment="1" applyProtection="1">
      <alignment horizontal="right" vertical="center"/>
      <protection/>
    </xf>
    <xf numFmtId="0" fontId="9" fillId="0" borderId="45" xfId="207" applyFont="1" applyBorder="1" applyAlignment="1" applyProtection="1">
      <alignment horizontal="right" vertical="center"/>
      <protection/>
    </xf>
    <xf numFmtId="2" fontId="9" fillId="0" borderId="31" xfId="207" applyNumberFormat="1" applyFont="1" applyBorder="1" applyAlignment="1" applyProtection="1">
      <alignment horizontal="right" vertical="center"/>
      <protection/>
    </xf>
    <xf numFmtId="0" fontId="9" fillId="0" borderId="16" xfId="207" applyFont="1" applyBorder="1" applyAlignment="1" applyProtection="1">
      <alignment horizontal="right" vertical="center"/>
      <protection/>
    </xf>
    <xf numFmtId="0" fontId="9" fillId="0" borderId="31" xfId="207" applyFont="1" applyBorder="1" applyAlignment="1" applyProtection="1">
      <alignment horizontal="right" vertical="center"/>
      <protection/>
    </xf>
    <xf numFmtId="0" fontId="28" fillId="0" borderId="17" xfId="160" applyFont="1" applyFill="1" applyBorder="1" applyAlignment="1">
      <alignment horizontal="right" vertical="center"/>
      <protection/>
    </xf>
    <xf numFmtId="2" fontId="9" fillId="0" borderId="16" xfId="207" applyNumberFormat="1" applyFont="1" applyBorder="1" applyAlignment="1" applyProtection="1" quotePrefix="1">
      <alignment horizontal="right" vertical="center"/>
      <protection/>
    </xf>
    <xf numFmtId="2" fontId="9" fillId="0" borderId="0" xfId="207" applyNumberFormat="1" applyFont="1" applyBorder="1" applyAlignment="1" applyProtection="1" quotePrefix="1">
      <alignment horizontal="right" vertical="center"/>
      <protection/>
    </xf>
    <xf numFmtId="2" fontId="9" fillId="0" borderId="17" xfId="207" applyNumberFormat="1" applyFont="1" applyBorder="1" applyAlignment="1" applyProtection="1" quotePrefix="1">
      <alignment horizontal="right" vertical="center"/>
      <protection/>
    </xf>
    <xf numFmtId="0" fontId="9" fillId="0" borderId="45" xfId="207" applyFont="1" applyBorder="1" applyAlignment="1" applyProtection="1" quotePrefix="1">
      <alignment horizontal="right" vertical="center"/>
      <protection/>
    </xf>
    <xf numFmtId="2" fontId="9" fillId="0" borderId="31" xfId="207" applyNumberFormat="1" applyFont="1" applyBorder="1" applyAlignment="1" applyProtection="1" quotePrefix="1">
      <alignment horizontal="right" vertical="center"/>
      <protection/>
    </xf>
    <xf numFmtId="0" fontId="9" fillId="0" borderId="22" xfId="160" applyFont="1" applyBorder="1" applyAlignment="1" applyProtection="1">
      <alignment horizontal="left" vertical="center"/>
      <protection/>
    </xf>
    <xf numFmtId="2" fontId="9" fillId="0" borderId="62" xfId="207" applyNumberFormat="1" applyFont="1" applyBorder="1" applyAlignment="1" applyProtection="1">
      <alignment horizontal="center" vertical="center"/>
      <protection/>
    </xf>
    <xf numFmtId="2" fontId="9" fillId="0" borderId="62" xfId="207" applyNumberFormat="1" applyFont="1" applyBorder="1" applyAlignment="1" applyProtection="1">
      <alignment horizontal="right" vertical="center"/>
      <protection/>
    </xf>
    <xf numFmtId="2" fontId="9" fillId="0" borderId="58" xfId="207" applyNumberFormat="1" applyFont="1" applyBorder="1" applyAlignment="1" applyProtection="1">
      <alignment horizontal="right" vertical="center"/>
      <protection/>
    </xf>
    <xf numFmtId="2" fontId="9" fillId="0" borderId="60" xfId="207" applyNumberFormat="1" applyFont="1" applyBorder="1" applyAlignment="1" applyProtection="1">
      <alignment horizontal="right" vertical="center"/>
      <protection/>
    </xf>
    <xf numFmtId="0" fontId="9" fillId="0" borderId="62" xfId="207" applyFont="1" applyBorder="1" applyAlignment="1" applyProtection="1">
      <alignment horizontal="right" vertical="center"/>
      <protection/>
    </xf>
    <xf numFmtId="0" fontId="9" fillId="0" borderId="20" xfId="207" applyFont="1" applyBorder="1" applyAlignment="1" applyProtection="1">
      <alignment horizontal="right" vertical="center"/>
      <protection/>
    </xf>
    <xf numFmtId="0" fontId="25" fillId="0" borderId="18" xfId="160" applyFont="1" applyFill="1" applyBorder="1" applyAlignment="1">
      <alignment horizontal="center" vertical="center"/>
      <protection/>
    </xf>
    <xf numFmtId="2" fontId="25" fillId="0" borderId="77" xfId="207" applyNumberFormat="1" applyFont="1" applyBorder="1" applyAlignment="1">
      <alignment horizontal="center" vertical="center"/>
      <protection/>
    </xf>
    <xf numFmtId="2" fontId="25" fillId="0" borderId="77" xfId="207" applyNumberFormat="1" applyFont="1" applyBorder="1" applyAlignment="1">
      <alignment horizontal="right" vertical="center"/>
      <protection/>
    </xf>
    <xf numFmtId="2" fontId="25" fillId="0" borderId="52" xfId="207" applyNumberFormat="1" applyFont="1" applyBorder="1" applyAlignment="1">
      <alignment horizontal="right" vertical="center"/>
      <protection/>
    </xf>
    <xf numFmtId="2" fontId="25" fillId="0" borderId="53" xfId="207" applyNumberFormat="1" applyFont="1" applyBorder="1" applyAlignment="1">
      <alignment horizontal="right" vertical="center"/>
      <protection/>
    </xf>
    <xf numFmtId="0" fontId="25" fillId="0" borderId="77" xfId="207" applyFont="1" applyBorder="1" applyAlignment="1">
      <alignment horizontal="right" vertical="center"/>
      <protection/>
    </xf>
    <xf numFmtId="0" fontId="25" fillId="0" borderId="53" xfId="160" applyFont="1" applyFill="1" applyBorder="1" applyAlignment="1">
      <alignment horizontal="right" vertical="center"/>
      <protection/>
    </xf>
    <xf numFmtId="0" fontId="28" fillId="0" borderId="0" xfId="160" applyFont="1" applyFill="1" applyAlignment="1">
      <alignment horizontal="center" vertical="center"/>
      <protection/>
    </xf>
    <xf numFmtId="0" fontId="9" fillId="0" borderId="0" xfId="160" applyFont="1" applyBorder="1" applyAlignment="1" applyProtection="1" quotePrefix="1">
      <alignment horizontal="center" vertical="center"/>
      <protection/>
    </xf>
    <xf numFmtId="2" fontId="8" fillId="0" borderId="0" xfId="160" applyNumberFormat="1" applyFont="1" applyFill="1" applyBorder="1">
      <alignment/>
      <protection/>
    </xf>
    <xf numFmtId="0" fontId="9" fillId="0" borderId="0" xfId="160" applyFont="1" applyBorder="1" applyAlignment="1" applyProtection="1">
      <alignment horizontal="center" vertical="center"/>
      <protection/>
    </xf>
    <xf numFmtId="2" fontId="6" fillId="0" borderId="0" xfId="160" applyNumberFormat="1" applyFont="1" applyFill="1" applyBorder="1">
      <alignment/>
      <protection/>
    </xf>
    <xf numFmtId="2" fontId="33" fillId="0" borderId="0" xfId="160" applyNumberFormat="1" applyFont="1" applyBorder="1" applyAlignment="1">
      <alignment horizontal="right" vertical="center"/>
      <protection/>
    </xf>
    <xf numFmtId="0" fontId="6" fillId="0" borderId="0" xfId="160" applyFont="1" applyBorder="1">
      <alignment/>
      <protection/>
    </xf>
    <xf numFmtId="2" fontId="6" fillId="0" borderId="0" xfId="160" applyNumberFormat="1" applyFont="1" applyBorder="1">
      <alignment/>
      <protection/>
    </xf>
    <xf numFmtId="0" fontId="101" fillId="0" borderId="0" xfId="0" applyFont="1" applyAlignment="1">
      <alignment wrapText="1"/>
    </xf>
    <xf numFmtId="0" fontId="25" fillId="0" borderId="0" xfId="160" applyFont="1" applyBorder="1" applyAlignment="1">
      <alignment horizontal="center" vertical="center"/>
      <protection/>
    </xf>
    <xf numFmtId="0" fontId="2" fillId="0" borderId="0" xfId="160" applyNumberFormat="1" applyFill="1">
      <alignment/>
      <protection/>
    </xf>
    <xf numFmtId="0" fontId="9" fillId="0" borderId="0" xfId="288" applyFont="1" applyFill="1">
      <alignment/>
      <protection/>
    </xf>
    <xf numFmtId="164" fontId="9" fillId="0" borderId="0" xfId="288" applyNumberFormat="1" applyFont="1" applyFill="1">
      <alignment/>
      <protection/>
    </xf>
    <xf numFmtId="0" fontId="13" fillId="0" borderId="0" xfId="288" applyFont="1" applyFill="1" applyAlignment="1" applyProtection="1">
      <alignment horizontal="right"/>
      <protection/>
    </xf>
    <xf numFmtId="0" fontId="12" fillId="34" borderId="82" xfId="288" applyFont="1" applyFill="1" applyBorder="1" applyAlignment="1" applyProtection="1" quotePrefix="1">
      <alignment horizontal="center" vertical="center"/>
      <protection/>
    </xf>
    <xf numFmtId="0" fontId="12" fillId="34" borderId="10" xfId="288" applyFont="1" applyFill="1" applyBorder="1" applyAlignment="1" applyProtection="1">
      <alignment horizontal="center" vertical="center"/>
      <protection/>
    </xf>
    <xf numFmtId="4" fontId="12" fillId="34" borderId="10" xfId="288" applyNumberFormat="1" applyFont="1" applyFill="1" applyBorder="1" applyAlignment="1" applyProtection="1">
      <alignment horizontal="center" vertical="center"/>
      <protection/>
    </xf>
    <xf numFmtId="0" fontId="12" fillId="34" borderId="20" xfId="288" applyFont="1" applyFill="1" applyBorder="1" applyAlignment="1" applyProtection="1" quotePrefix="1">
      <alignment horizontal="center"/>
      <protection/>
    </xf>
    <xf numFmtId="0" fontId="12" fillId="34" borderId="60" xfId="288" applyFont="1" applyFill="1" applyBorder="1" applyAlignment="1" applyProtection="1" quotePrefix="1">
      <alignment horizontal="center" vertical="center"/>
      <protection/>
    </xf>
    <xf numFmtId="0" fontId="9" fillId="0" borderId="15" xfId="288" applyFont="1" applyFill="1" applyBorder="1">
      <alignment/>
      <protection/>
    </xf>
    <xf numFmtId="0" fontId="9" fillId="0" borderId="16" xfId="288" applyFont="1" applyFill="1" applyBorder="1" applyAlignment="1">
      <alignment horizontal="center"/>
      <protection/>
    </xf>
    <xf numFmtId="0" fontId="9" fillId="0" borderId="13" xfId="288" applyFont="1" applyFill="1" applyBorder="1" applyAlignment="1">
      <alignment horizontal="center"/>
      <protection/>
    </xf>
    <xf numFmtId="0" fontId="9" fillId="0" borderId="14" xfId="288" applyFont="1" applyFill="1" applyBorder="1" applyAlignment="1">
      <alignment horizontal="center"/>
      <protection/>
    </xf>
    <xf numFmtId="0" fontId="12" fillId="0" borderId="15" xfId="288" applyFont="1" applyFill="1" applyBorder="1" applyAlignment="1" applyProtection="1">
      <alignment horizontal="left"/>
      <protection/>
    </xf>
    <xf numFmtId="164" fontId="12" fillId="0" borderId="16" xfId="289" applyNumberFormat="1" applyFont="1" applyFill="1" applyBorder="1" applyAlignment="1">
      <alignment horizontal="right" vertical="center"/>
      <protection/>
    </xf>
    <xf numFmtId="164" fontId="12" fillId="0" borderId="16" xfId="288" applyNumberFormat="1" applyFont="1" applyBorder="1">
      <alignment/>
      <protection/>
    </xf>
    <xf numFmtId="164" fontId="12" fillId="0" borderId="17" xfId="288" applyNumberFormat="1" applyFont="1" applyBorder="1">
      <alignment/>
      <protection/>
    </xf>
    <xf numFmtId="0" fontId="9" fillId="0" borderId="15" xfId="288" applyFont="1" applyFill="1" applyBorder="1" applyAlignment="1" applyProtection="1">
      <alignment horizontal="left"/>
      <protection/>
    </xf>
    <xf numFmtId="164" fontId="12" fillId="0" borderId="16" xfId="288" applyNumberFormat="1" applyFont="1" applyBorder="1" applyAlignment="1">
      <alignment horizontal="right" vertical="center"/>
      <protection/>
    </xf>
    <xf numFmtId="164" fontId="9" fillId="0" borderId="16" xfId="289" applyNumberFormat="1" applyFont="1" applyFill="1" applyBorder="1" applyAlignment="1">
      <alignment horizontal="right" vertical="center"/>
      <protection/>
    </xf>
    <xf numFmtId="164" fontId="9" fillId="0" borderId="16" xfId="288" applyNumberFormat="1" applyFont="1" applyBorder="1" applyAlignment="1">
      <alignment horizontal="right" vertical="center"/>
      <protection/>
    </xf>
    <xf numFmtId="164" fontId="9" fillId="0" borderId="16" xfId="288" applyNumberFormat="1" applyFont="1" applyBorder="1">
      <alignment/>
      <protection/>
    </xf>
    <xf numFmtId="164" fontId="9" fillId="0" borderId="17" xfId="288" applyNumberFormat="1" applyFont="1" applyBorder="1">
      <alignment/>
      <protection/>
    </xf>
    <xf numFmtId="0" fontId="9" fillId="0" borderId="22" xfId="288" applyFont="1" applyFill="1" applyBorder="1" applyAlignment="1" applyProtection="1">
      <alignment horizontal="left"/>
      <protection/>
    </xf>
    <xf numFmtId="164" fontId="9" fillId="0" borderId="20" xfId="288" applyNumberFormat="1" applyFont="1" applyBorder="1" applyAlignment="1">
      <alignment horizontal="right" vertical="center"/>
      <protection/>
    </xf>
    <xf numFmtId="164" fontId="9" fillId="0" borderId="20" xfId="288" applyNumberFormat="1" applyFont="1" applyBorder="1">
      <alignment/>
      <protection/>
    </xf>
    <xf numFmtId="164" fontId="9" fillId="0" borderId="60" xfId="288" applyNumberFormat="1" applyFont="1" applyBorder="1">
      <alignment/>
      <protection/>
    </xf>
    <xf numFmtId="164" fontId="9" fillId="0" borderId="16" xfId="288" applyNumberFormat="1" applyFont="1" applyFill="1" applyBorder="1" applyAlignment="1">
      <alignment horizontal="right" vertical="center"/>
      <protection/>
    </xf>
    <xf numFmtId="164" fontId="9" fillId="0" borderId="20" xfId="289" applyNumberFormat="1" applyFont="1" applyFill="1" applyBorder="1" applyAlignment="1">
      <alignment horizontal="right" vertical="center"/>
      <protection/>
    </xf>
    <xf numFmtId="0" fontId="9" fillId="0" borderId="18" xfId="288" applyFont="1" applyFill="1" applyBorder="1" applyAlignment="1" applyProtection="1">
      <alignment horizontal="left"/>
      <protection/>
    </xf>
    <xf numFmtId="164" fontId="9" fillId="0" borderId="19" xfId="289" applyNumberFormat="1" applyFont="1" applyFill="1" applyBorder="1" applyAlignment="1">
      <alignment horizontal="right" vertical="center"/>
      <protection/>
    </xf>
    <xf numFmtId="164" fontId="9" fillId="0" borderId="19" xfId="288" applyNumberFormat="1" applyFont="1" applyBorder="1">
      <alignment/>
      <protection/>
    </xf>
    <xf numFmtId="164" fontId="9" fillId="0" borderId="21" xfId="288" applyNumberFormat="1" applyFont="1" applyBorder="1">
      <alignment/>
      <protection/>
    </xf>
    <xf numFmtId="0" fontId="9" fillId="0" borderId="0" xfId="288" applyFont="1" applyFill="1" applyAlignment="1">
      <alignment horizontal="right"/>
      <protection/>
    </xf>
    <xf numFmtId="164" fontId="9" fillId="0" borderId="0" xfId="288" applyNumberFormat="1" applyFont="1" applyFill="1" applyAlignment="1">
      <alignment horizontal="right"/>
      <protection/>
    </xf>
    <xf numFmtId="0" fontId="3" fillId="0" borderId="0" xfId="160" applyNumberFormat="1" applyFont="1" applyFill="1" applyAlignment="1">
      <alignment/>
      <protection/>
    </xf>
    <xf numFmtId="167" fontId="12" fillId="0" borderId="56" xfId="288" applyNumberFormat="1" applyFont="1" applyFill="1" applyBorder="1" applyAlignment="1" applyProtection="1" quotePrefix="1">
      <alignment horizontal="left"/>
      <protection/>
    </xf>
    <xf numFmtId="164" fontId="9" fillId="0" borderId="13" xfId="288" applyNumberFormat="1" applyFont="1" applyBorder="1" applyAlignment="1">
      <alignment horizontal="center" vertical="center"/>
      <protection/>
    </xf>
    <xf numFmtId="164" fontId="2" fillId="0" borderId="0" xfId="160" applyNumberFormat="1" applyFill="1">
      <alignment/>
      <protection/>
    </xf>
    <xf numFmtId="167" fontId="9" fillId="0" borderId="56" xfId="288" applyNumberFormat="1" applyFont="1" applyFill="1" applyBorder="1" applyAlignment="1" applyProtection="1" quotePrefix="1">
      <alignment horizontal="left"/>
      <protection/>
    </xf>
    <xf numFmtId="167" fontId="9" fillId="0" borderId="31" xfId="288" applyNumberFormat="1" applyFont="1" applyFill="1" applyBorder="1" applyAlignment="1" applyProtection="1">
      <alignment horizontal="left"/>
      <protection/>
    </xf>
    <xf numFmtId="164" fontId="9" fillId="0" borderId="16" xfId="288" applyNumberFormat="1" applyFont="1" applyBorder="1" applyAlignment="1">
      <alignment horizontal="center" vertical="center"/>
      <protection/>
    </xf>
    <xf numFmtId="167" fontId="9" fillId="0" borderId="58" xfId="288" applyNumberFormat="1" applyFont="1" applyFill="1" applyBorder="1" applyAlignment="1" applyProtection="1">
      <alignment horizontal="left"/>
      <protection/>
    </xf>
    <xf numFmtId="164" fontId="9" fillId="0" borderId="20" xfId="288" applyNumberFormat="1" applyFont="1" applyBorder="1" applyAlignment="1">
      <alignment horizontal="center" vertical="center"/>
      <protection/>
    </xf>
    <xf numFmtId="167" fontId="12" fillId="0" borderId="36" xfId="288" applyNumberFormat="1" applyFont="1" applyFill="1" applyBorder="1" applyAlignment="1" applyProtection="1" quotePrefix="1">
      <alignment/>
      <protection/>
    </xf>
    <xf numFmtId="167" fontId="12" fillId="0" borderId="37" xfId="288" applyNumberFormat="1" applyFont="1" applyFill="1" applyBorder="1" applyAlignment="1" applyProtection="1" quotePrefix="1">
      <alignment/>
      <protection/>
    </xf>
    <xf numFmtId="167" fontId="12" fillId="0" borderId="38" xfId="288" applyNumberFormat="1" applyFont="1" applyFill="1" applyBorder="1" applyAlignment="1" applyProtection="1" quotePrefix="1">
      <alignment/>
      <protection/>
    </xf>
    <xf numFmtId="167" fontId="9" fillId="0" borderId="13" xfId="288" applyNumberFormat="1" applyFont="1" applyFill="1" applyBorder="1" applyAlignment="1" applyProtection="1" quotePrefix="1">
      <alignment horizontal="left"/>
      <protection/>
    </xf>
    <xf numFmtId="167" fontId="9" fillId="0" borderId="20" xfId="288" applyNumberFormat="1" applyFont="1" applyFill="1" applyBorder="1" applyAlignment="1" applyProtection="1">
      <alignment horizontal="left"/>
      <protection/>
    </xf>
    <xf numFmtId="167" fontId="9" fillId="0" borderId="40" xfId="288" applyNumberFormat="1" applyFont="1" applyFill="1" applyBorder="1" applyAlignment="1" applyProtection="1" quotePrefix="1">
      <alignment horizontal="center" vertical="center"/>
      <protection/>
    </xf>
    <xf numFmtId="167" fontId="9" fillId="0" borderId="16" xfId="288" applyNumberFormat="1" applyFont="1" applyFill="1" applyBorder="1" applyAlignment="1" applyProtection="1">
      <alignment horizontal="left"/>
      <protection/>
    </xf>
    <xf numFmtId="167" fontId="9" fillId="0" borderId="45" xfId="288" applyNumberFormat="1" applyFont="1" applyFill="1" applyBorder="1" applyAlignment="1" applyProtection="1">
      <alignment horizontal="center" vertical="center"/>
      <protection/>
    </xf>
    <xf numFmtId="167" fontId="9" fillId="0" borderId="62" xfId="288" applyNumberFormat="1" applyFont="1" applyFill="1" applyBorder="1" applyAlignment="1" applyProtection="1">
      <alignment horizontal="center" vertical="center"/>
      <protection/>
    </xf>
    <xf numFmtId="167" fontId="9" fillId="0" borderId="31" xfId="288" applyNumberFormat="1" applyFont="1" applyFill="1" applyBorder="1" applyAlignment="1" applyProtection="1">
      <alignment horizontal="center" vertical="center"/>
      <protection/>
    </xf>
    <xf numFmtId="167" fontId="9" fillId="0" borderId="13" xfId="288" applyNumberFormat="1" applyFont="1" applyFill="1" applyBorder="1" applyAlignment="1" applyProtection="1">
      <alignment horizontal="center" vertical="center"/>
      <protection/>
    </xf>
    <xf numFmtId="167" fontId="9" fillId="0" borderId="58" xfId="288" applyNumberFormat="1" applyFont="1" applyFill="1" applyBorder="1" applyAlignment="1" applyProtection="1">
      <alignment horizontal="center" vertical="center"/>
      <protection/>
    </xf>
    <xf numFmtId="167" fontId="9" fillId="0" borderId="20" xfId="288" applyNumberFormat="1" applyFont="1" applyFill="1" applyBorder="1" applyAlignment="1" applyProtection="1">
      <alignment horizontal="center" vertical="center"/>
      <protection/>
    </xf>
    <xf numFmtId="0" fontId="28" fillId="0" borderId="0" xfId="288" applyFont="1" applyFill="1">
      <alignment/>
      <protection/>
    </xf>
    <xf numFmtId="167" fontId="25" fillId="34" borderId="71" xfId="291" applyNumberFormat="1" applyFont="1" applyFill="1" applyBorder="1" applyAlignment="1">
      <alignment horizontal="center"/>
      <protection/>
    </xf>
    <xf numFmtId="167" fontId="25" fillId="34" borderId="63" xfId="291" applyNumberFormat="1" applyFont="1" applyFill="1" applyBorder="1">
      <alignment/>
      <protection/>
    </xf>
    <xf numFmtId="167" fontId="25" fillId="34" borderId="22" xfId="291" applyNumberFormat="1" applyFont="1" applyFill="1" applyBorder="1" applyAlignment="1">
      <alignment horizontal="center"/>
      <protection/>
    </xf>
    <xf numFmtId="167" fontId="25" fillId="34" borderId="20" xfId="291" applyNumberFormat="1" applyFont="1" applyFill="1" applyBorder="1" applyAlignment="1">
      <alignment horizontal="center"/>
      <protection/>
    </xf>
    <xf numFmtId="49" fontId="25" fillId="34" borderId="20" xfId="291" applyNumberFormat="1" applyFont="1" applyFill="1" applyBorder="1" applyAlignment="1" quotePrefix="1">
      <alignment horizontal="center"/>
      <protection/>
    </xf>
    <xf numFmtId="49" fontId="25" fillId="34" borderId="20" xfId="291" applyNumberFormat="1" applyFont="1" applyFill="1" applyBorder="1" applyAlignment="1">
      <alignment horizontal="center"/>
      <protection/>
    </xf>
    <xf numFmtId="167" fontId="25" fillId="34" borderId="11" xfId="176" applyNumberFormat="1" applyFont="1" applyFill="1" applyBorder="1" applyAlignment="1" quotePrefix="1">
      <alignment horizontal="center"/>
      <protection/>
    </xf>
    <xf numFmtId="167" fontId="28" fillId="0" borderId="15" xfId="235" applyFont="1" applyBorder="1" applyAlignment="1">
      <alignment horizontal="center"/>
      <protection/>
    </xf>
    <xf numFmtId="167" fontId="25" fillId="0" borderId="16" xfId="235" applyFont="1" applyBorder="1">
      <alignment/>
      <protection/>
    </xf>
    <xf numFmtId="167" fontId="25" fillId="0" borderId="14" xfId="235" applyFont="1" applyBorder="1">
      <alignment/>
      <protection/>
    </xf>
    <xf numFmtId="168" fontId="28" fillId="0" borderId="15" xfId="235" applyNumberFormat="1" applyFont="1" applyBorder="1" applyAlignment="1">
      <alignment horizontal="center"/>
      <protection/>
    </xf>
    <xf numFmtId="167" fontId="28" fillId="0" borderId="16" xfId="235" applyFont="1" applyBorder="1">
      <alignment/>
      <protection/>
    </xf>
    <xf numFmtId="167" fontId="28" fillId="0" borderId="16" xfId="235" applyFont="1" applyBorder="1" applyAlignment="1">
      <alignment horizontal="right"/>
      <protection/>
    </xf>
    <xf numFmtId="167" fontId="28" fillId="0" borderId="17" xfId="235" applyFont="1" applyBorder="1" applyAlignment="1">
      <alignment horizontal="right"/>
      <protection/>
    </xf>
    <xf numFmtId="168" fontId="25" fillId="0" borderId="15" xfId="235" applyNumberFormat="1" applyFont="1" applyBorder="1" applyAlignment="1">
      <alignment horizontal="left"/>
      <protection/>
    </xf>
    <xf numFmtId="167" fontId="28" fillId="0" borderId="60" xfId="235" applyFont="1" applyBorder="1" applyAlignment="1">
      <alignment horizontal="right"/>
      <protection/>
    </xf>
    <xf numFmtId="167" fontId="28" fillId="0" borderId="50" xfId="235" applyFont="1" applyBorder="1">
      <alignment/>
      <protection/>
    </xf>
    <xf numFmtId="167" fontId="25" fillId="0" borderId="77" xfId="235" applyFont="1" applyBorder="1">
      <alignment/>
      <protection/>
    </xf>
    <xf numFmtId="167" fontId="25" fillId="0" borderId="51" xfId="235" applyFont="1" applyBorder="1" applyAlignment="1">
      <alignment horizontal="right"/>
      <protection/>
    </xf>
    <xf numFmtId="167" fontId="25" fillId="0" borderId="53" xfId="235" applyFont="1" applyBorder="1" applyAlignment="1">
      <alignment horizontal="right"/>
      <protection/>
    </xf>
    <xf numFmtId="167" fontId="28" fillId="0" borderId="0" xfId="291" applyNumberFormat="1" applyFont="1" applyBorder="1">
      <alignment/>
      <protection/>
    </xf>
    <xf numFmtId="167" fontId="25" fillId="0" borderId="0" xfId="291" applyNumberFormat="1" applyFont="1" applyBorder="1">
      <alignment/>
      <protection/>
    </xf>
    <xf numFmtId="167" fontId="25" fillId="0" borderId="0" xfId="291" applyNumberFormat="1" applyFont="1" applyBorder="1" applyAlignment="1">
      <alignment horizontal="right"/>
      <protection/>
    </xf>
    <xf numFmtId="167" fontId="28" fillId="0" borderId="0" xfId="291" applyNumberFormat="1" applyFont="1" applyBorder="1" applyAlignment="1">
      <alignment horizontal="right"/>
      <protection/>
    </xf>
    <xf numFmtId="167" fontId="25" fillId="0" borderId="0" xfId="291" applyNumberFormat="1" applyFont="1" applyBorder="1" applyAlignment="1" quotePrefix="1">
      <alignment horizontal="right"/>
      <protection/>
    </xf>
    <xf numFmtId="0" fontId="9" fillId="0" borderId="0" xfId="160" applyFont="1" applyBorder="1">
      <alignment/>
      <protection/>
    </xf>
    <xf numFmtId="167" fontId="25" fillId="34" borderId="71" xfId="292" applyNumberFormat="1" applyFont="1" applyFill="1" applyBorder="1" applyAlignment="1">
      <alignment horizontal="center"/>
      <protection/>
    </xf>
    <xf numFmtId="167" fontId="25" fillId="34" borderId="63" xfId="292" applyNumberFormat="1" applyFont="1" applyFill="1" applyBorder="1">
      <alignment/>
      <protection/>
    </xf>
    <xf numFmtId="167" fontId="25" fillId="34" borderId="22" xfId="292" applyNumberFormat="1" applyFont="1" applyFill="1" applyBorder="1" applyAlignment="1">
      <alignment horizontal="center"/>
      <protection/>
    </xf>
    <xf numFmtId="167" fontId="25" fillId="34" borderId="20" xfId="292" applyNumberFormat="1" applyFont="1" applyFill="1" applyBorder="1" applyAlignment="1">
      <alignment horizontal="center"/>
      <protection/>
    </xf>
    <xf numFmtId="49" fontId="25" fillId="34" borderId="20" xfId="293" applyNumberFormat="1" applyFont="1" applyFill="1" applyBorder="1" applyAlignment="1" quotePrefix="1">
      <alignment horizontal="center"/>
      <protection/>
    </xf>
    <xf numFmtId="49" fontId="25" fillId="34" borderId="20" xfId="293" applyNumberFormat="1" applyFont="1" applyFill="1" applyBorder="1" applyAlignment="1">
      <alignment horizontal="center"/>
      <protection/>
    </xf>
    <xf numFmtId="0" fontId="28" fillId="0" borderId="17" xfId="235" applyNumberFormat="1" applyFont="1" applyBorder="1" applyAlignment="1">
      <alignment horizontal="right"/>
      <protection/>
    </xf>
    <xf numFmtId="168" fontId="25" fillId="0" borderId="15" xfId="235" applyNumberFormat="1" applyFont="1" applyBorder="1" applyAlignment="1">
      <alignment horizontal="center"/>
      <protection/>
    </xf>
    <xf numFmtId="167" fontId="25" fillId="0" borderId="16" xfId="235" applyFont="1" applyBorder="1" applyAlignment="1">
      <alignment horizontal="right"/>
      <protection/>
    </xf>
    <xf numFmtId="167" fontId="28" fillId="0" borderId="20" xfId="235" applyFont="1" applyBorder="1" applyAlignment="1">
      <alignment horizontal="right"/>
      <protection/>
    </xf>
    <xf numFmtId="168" fontId="25" fillId="0" borderId="50" xfId="235" applyNumberFormat="1" applyFont="1" applyBorder="1" applyAlignment="1">
      <alignment horizontal="center"/>
      <protection/>
    </xf>
    <xf numFmtId="167" fontId="25" fillId="0" borderId="51" xfId="235" applyFont="1" applyBorder="1">
      <alignment/>
      <protection/>
    </xf>
    <xf numFmtId="0" fontId="9" fillId="0" borderId="29" xfId="160" applyFont="1" applyBorder="1">
      <alignment/>
      <protection/>
    </xf>
    <xf numFmtId="167" fontId="28" fillId="0" borderId="29" xfId="292" applyNumberFormat="1" applyFont="1" applyBorder="1">
      <alignment/>
      <protection/>
    </xf>
    <xf numFmtId="164" fontId="9" fillId="0" borderId="0" xfId="160" applyNumberFormat="1" applyFont="1">
      <alignment/>
      <protection/>
    </xf>
    <xf numFmtId="167" fontId="12" fillId="34" borderId="71" xfId="298" applyNumberFormat="1" applyFont="1" applyFill="1" applyBorder="1">
      <alignment/>
      <protection/>
    </xf>
    <xf numFmtId="167" fontId="12" fillId="34" borderId="63" xfId="298" applyNumberFormat="1" applyFont="1" applyFill="1" applyBorder="1">
      <alignment/>
      <protection/>
    </xf>
    <xf numFmtId="167" fontId="12" fillId="34" borderId="22" xfId="298" applyNumberFormat="1" applyFont="1" applyFill="1" applyBorder="1" applyAlignment="1">
      <alignment horizontal="center"/>
      <protection/>
    </xf>
    <xf numFmtId="167" fontId="12" fillId="34" borderId="20" xfId="298" applyNumberFormat="1" applyFont="1" applyFill="1" applyBorder="1" applyAlignment="1">
      <alignment horizontal="center"/>
      <protection/>
    </xf>
    <xf numFmtId="49" fontId="25" fillId="34" borderId="20" xfId="294" applyNumberFormat="1" applyFont="1" applyFill="1" applyBorder="1" applyAlignment="1" quotePrefix="1">
      <alignment horizontal="center"/>
      <protection/>
    </xf>
    <xf numFmtId="49" fontId="25" fillId="34" borderId="20" xfId="294" applyNumberFormat="1" applyFont="1" applyFill="1" applyBorder="1" applyAlignment="1">
      <alignment horizontal="center"/>
      <protection/>
    </xf>
    <xf numFmtId="167" fontId="28" fillId="0" borderId="15" xfId="263" applyFont="1" applyBorder="1">
      <alignment/>
      <protection/>
    </xf>
    <xf numFmtId="167" fontId="25" fillId="0" borderId="16" xfId="263" applyFont="1" applyBorder="1">
      <alignment/>
      <protection/>
    </xf>
    <xf numFmtId="167" fontId="25" fillId="0" borderId="16" xfId="263" applyFont="1" applyBorder="1" applyAlignment="1" quotePrefix="1">
      <alignment horizontal="right"/>
      <protection/>
    </xf>
    <xf numFmtId="167" fontId="25" fillId="0" borderId="14" xfId="263" applyFont="1" applyBorder="1" applyAlignment="1" quotePrefix="1">
      <alignment horizontal="right"/>
      <protection/>
    </xf>
    <xf numFmtId="168" fontId="28" fillId="0" borderId="15" xfId="263" applyNumberFormat="1" applyFont="1" applyBorder="1" applyAlignment="1">
      <alignment horizontal="center"/>
      <protection/>
    </xf>
    <xf numFmtId="167" fontId="28" fillId="0" borderId="16" xfId="263" applyFont="1" applyBorder="1">
      <alignment/>
      <protection/>
    </xf>
    <xf numFmtId="167" fontId="28" fillId="0" borderId="16" xfId="263" applyFont="1" applyBorder="1" applyAlignment="1">
      <alignment horizontal="right"/>
      <protection/>
    </xf>
    <xf numFmtId="167" fontId="28" fillId="0" borderId="16" xfId="263" applyFont="1" applyBorder="1" applyAlignment="1" quotePrefix="1">
      <alignment horizontal="right"/>
      <protection/>
    </xf>
    <xf numFmtId="167" fontId="28" fillId="0" borderId="17" xfId="263" applyFont="1" applyBorder="1" applyAlignment="1">
      <alignment horizontal="right"/>
      <protection/>
    </xf>
    <xf numFmtId="167" fontId="25" fillId="0" borderId="16" xfId="263" applyFont="1" applyBorder="1" applyAlignment="1">
      <alignment horizontal="right"/>
      <protection/>
    </xf>
    <xf numFmtId="167" fontId="28" fillId="0" borderId="50" xfId="263" applyFont="1" applyBorder="1">
      <alignment/>
      <protection/>
    </xf>
    <xf numFmtId="167" fontId="25" fillId="0" borderId="51" xfId="263" applyFont="1" applyBorder="1">
      <alignment/>
      <protection/>
    </xf>
    <xf numFmtId="167" fontId="25" fillId="0" borderId="53" xfId="263" applyFont="1" applyBorder="1">
      <alignment/>
      <protection/>
    </xf>
    <xf numFmtId="182" fontId="9" fillId="0" borderId="0" xfId="160" applyNumberFormat="1" applyFont="1">
      <alignment/>
      <protection/>
    </xf>
    <xf numFmtId="167" fontId="9" fillId="0" borderId="0" xfId="160" applyNumberFormat="1" applyFont="1">
      <alignment/>
      <protection/>
    </xf>
    <xf numFmtId="167" fontId="8" fillId="0" borderId="0" xfId="299" applyNumberFormat="1" applyFont="1" applyAlignment="1" applyProtection="1">
      <alignment horizontal="center"/>
      <protection/>
    </xf>
    <xf numFmtId="167" fontId="13" fillId="0" borderId="0" xfId="299" applyNumberFormat="1" applyFont="1" applyAlignment="1" applyProtection="1">
      <alignment horizontal="right"/>
      <protection/>
    </xf>
    <xf numFmtId="167" fontId="12" fillId="34" borderId="71" xfId="299" applyNumberFormat="1" applyFont="1" applyFill="1" applyBorder="1" applyAlignment="1">
      <alignment horizontal="left"/>
      <protection/>
    </xf>
    <xf numFmtId="167" fontId="12" fillId="34" borderId="83" xfId="299" applyNumberFormat="1" applyFont="1" applyFill="1" applyBorder="1">
      <alignment/>
      <protection/>
    </xf>
    <xf numFmtId="167" fontId="12" fillId="0" borderId="0" xfId="299" applyNumberFormat="1" applyFont="1" applyFill="1" applyBorder="1" applyAlignment="1">
      <alignment horizontal="center"/>
      <protection/>
    </xf>
    <xf numFmtId="167" fontId="12" fillId="34" borderId="22" xfId="299" applyNumberFormat="1" applyFont="1" applyFill="1" applyBorder="1" applyAlignment="1">
      <alignment horizontal="center"/>
      <protection/>
    </xf>
    <xf numFmtId="167" fontId="12" fillId="34" borderId="58" xfId="299" applyNumberFormat="1" applyFont="1" applyFill="1" applyBorder="1" applyAlignment="1">
      <alignment horizontal="center"/>
      <protection/>
    </xf>
    <xf numFmtId="49" fontId="25" fillId="34" borderId="20" xfId="295" applyNumberFormat="1" applyFont="1" applyFill="1" applyBorder="1" applyAlignment="1" quotePrefix="1">
      <alignment horizontal="center"/>
      <protection/>
    </xf>
    <xf numFmtId="49" fontId="25" fillId="34" borderId="20" xfId="295" applyNumberFormat="1" applyFont="1" applyFill="1" applyBorder="1" applyAlignment="1">
      <alignment horizontal="center"/>
      <protection/>
    </xf>
    <xf numFmtId="167" fontId="25" fillId="0" borderId="0" xfId="176" applyNumberFormat="1" applyFont="1" applyFill="1" applyBorder="1" applyAlignment="1" quotePrefix="1">
      <alignment horizontal="center"/>
      <protection/>
    </xf>
    <xf numFmtId="167" fontId="28" fillId="0" borderId="15" xfId="264" applyFont="1" applyBorder="1" applyAlignment="1">
      <alignment horizontal="left"/>
      <protection/>
    </xf>
    <xf numFmtId="167" fontId="25" fillId="0" borderId="16" xfId="264" applyFont="1" applyBorder="1">
      <alignment/>
      <protection/>
    </xf>
    <xf numFmtId="167" fontId="25" fillId="0" borderId="16" xfId="264" applyFont="1" applyBorder="1" applyAlignment="1" quotePrefix="1">
      <alignment/>
      <protection/>
    </xf>
    <xf numFmtId="167" fontId="25" fillId="0" borderId="14" xfId="264" applyFont="1" applyBorder="1" applyAlignment="1" quotePrefix="1">
      <alignment/>
      <protection/>
    </xf>
    <xf numFmtId="167" fontId="25" fillId="0" borderId="0" xfId="264" applyFont="1" applyBorder="1" applyAlignment="1" quotePrefix="1">
      <alignment horizontal="right"/>
      <protection/>
    </xf>
    <xf numFmtId="168" fontId="28" fillId="0" borderId="15" xfId="264" applyNumberFormat="1" applyFont="1" applyBorder="1" applyAlignment="1">
      <alignment horizontal="center"/>
      <protection/>
    </xf>
    <xf numFmtId="168" fontId="28" fillId="0" borderId="16" xfId="264" applyNumberFormat="1" applyFont="1" applyBorder="1" applyAlignment="1">
      <alignment horizontal="left"/>
      <protection/>
    </xf>
    <xf numFmtId="167" fontId="28" fillId="0" borderId="16" xfId="264" applyFont="1" applyBorder="1" applyAlignment="1">
      <alignment/>
      <protection/>
    </xf>
    <xf numFmtId="167" fontId="28" fillId="0" borderId="17" xfId="264" applyFont="1" applyBorder="1" applyAlignment="1">
      <alignment/>
      <protection/>
    </xf>
    <xf numFmtId="167" fontId="28" fillId="0" borderId="0" xfId="264" applyFont="1" applyBorder="1" applyAlignment="1">
      <alignment horizontal="right"/>
      <protection/>
    </xf>
    <xf numFmtId="168" fontId="28" fillId="0" borderId="15" xfId="264" applyNumberFormat="1" applyFont="1" applyBorder="1" applyAlignment="1">
      <alignment horizontal="left"/>
      <protection/>
    </xf>
    <xf numFmtId="168" fontId="25" fillId="0" borderId="16" xfId="264" applyNumberFormat="1" applyFont="1" applyBorder="1" applyAlignment="1">
      <alignment horizontal="left"/>
      <protection/>
    </xf>
    <xf numFmtId="167" fontId="25" fillId="0" borderId="16" xfId="264" applyFont="1" applyBorder="1" applyAlignment="1">
      <alignment/>
      <protection/>
    </xf>
    <xf numFmtId="168" fontId="28" fillId="0" borderId="50" xfId="264" applyNumberFormat="1" applyFont="1" applyBorder="1" applyAlignment="1">
      <alignment horizontal="left"/>
      <protection/>
    </xf>
    <xf numFmtId="168" fontId="25" fillId="0" borderId="51" xfId="264" applyNumberFormat="1" applyFont="1" applyBorder="1" applyAlignment="1">
      <alignment horizontal="left"/>
      <protection/>
    </xf>
    <xf numFmtId="167" fontId="25" fillId="0" borderId="51" xfId="264" applyFont="1" applyBorder="1" applyAlignment="1">
      <alignment/>
      <protection/>
    </xf>
    <xf numFmtId="167" fontId="25" fillId="0" borderId="53" xfId="264" applyFont="1" applyBorder="1" applyAlignment="1">
      <alignment/>
      <protection/>
    </xf>
    <xf numFmtId="167" fontId="12" fillId="34" borderId="71" xfId="304" applyNumberFormat="1" applyFont="1" applyFill="1" applyBorder="1" applyAlignment="1">
      <alignment horizontal="left"/>
      <protection/>
    </xf>
    <xf numFmtId="167" fontId="12" fillId="34" borderId="83" xfId="304" applyNumberFormat="1" applyFont="1" applyFill="1" applyBorder="1">
      <alignment/>
      <protection/>
    </xf>
    <xf numFmtId="167" fontId="12" fillId="34" borderId="22" xfId="304" applyNumberFormat="1" applyFont="1" applyFill="1" applyBorder="1" applyAlignment="1">
      <alignment horizontal="center"/>
      <protection/>
    </xf>
    <xf numFmtId="167" fontId="12" fillId="34" borderId="58" xfId="304" applyNumberFormat="1" applyFont="1" applyFill="1" applyBorder="1" applyAlignment="1">
      <alignment horizontal="center"/>
      <protection/>
    </xf>
    <xf numFmtId="49" fontId="25" fillId="34" borderId="20" xfId="296" applyNumberFormat="1" applyFont="1" applyFill="1" applyBorder="1" applyAlignment="1" quotePrefix="1">
      <alignment horizontal="center"/>
      <protection/>
    </xf>
    <xf numFmtId="49" fontId="25" fillId="34" borderId="20" xfId="296" applyNumberFormat="1" applyFont="1" applyFill="1" applyBorder="1" applyAlignment="1">
      <alignment horizontal="center"/>
      <protection/>
    </xf>
    <xf numFmtId="49" fontId="25" fillId="34" borderId="11" xfId="296" applyNumberFormat="1" applyFont="1" applyFill="1" applyBorder="1" applyAlignment="1">
      <alignment horizontal="center"/>
      <protection/>
    </xf>
    <xf numFmtId="167" fontId="28" fillId="0" borderId="16" xfId="264" applyFont="1" applyBorder="1" applyAlignment="1">
      <alignment horizontal="right"/>
      <protection/>
    </xf>
    <xf numFmtId="167" fontId="28" fillId="0" borderId="17" xfId="264" applyFont="1" applyBorder="1" applyAlignment="1">
      <alignment horizontal="right"/>
      <protection/>
    </xf>
    <xf numFmtId="168" fontId="28" fillId="0" borderId="50" xfId="264" applyNumberFormat="1" applyFont="1" applyBorder="1" applyAlignment="1">
      <alignment horizontal="center"/>
      <protection/>
    </xf>
    <xf numFmtId="167" fontId="28" fillId="0" borderId="29" xfId="264" applyFont="1" applyBorder="1" applyAlignment="1">
      <alignment/>
      <protection/>
    </xf>
    <xf numFmtId="167" fontId="28" fillId="0" borderId="29" xfId="264" applyFont="1" applyBorder="1" applyAlignment="1">
      <alignment horizontal="right"/>
      <protection/>
    </xf>
    <xf numFmtId="168" fontId="28" fillId="0" borderId="0" xfId="264" applyNumberFormat="1" applyFont="1" applyBorder="1" applyAlignment="1">
      <alignment horizontal="center"/>
      <protection/>
    </xf>
    <xf numFmtId="168" fontId="28" fillId="0" borderId="0" xfId="264" applyNumberFormat="1" applyFont="1" applyBorder="1" applyAlignment="1">
      <alignment horizontal="left"/>
      <protection/>
    </xf>
    <xf numFmtId="167" fontId="28" fillId="0" borderId="0" xfId="264" applyFont="1" applyBorder="1" applyAlignment="1">
      <alignment/>
      <protection/>
    </xf>
    <xf numFmtId="167" fontId="28" fillId="0" borderId="0" xfId="264" applyNumberFormat="1" applyFont="1" applyBorder="1" applyAlignment="1">
      <alignment horizontal="left"/>
      <protection/>
    </xf>
    <xf numFmtId="167" fontId="28" fillId="0" borderId="0" xfId="264" applyNumberFormat="1" applyFont="1" applyBorder="1" applyAlignment="1">
      <alignment/>
      <protection/>
    </xf>
    <xf numFmtId="167" fontId="28" fillId="0" borderId="0" xfId="264" applyNumberFormat="1" applyFont="1" applyBorder="1" applyAlignment="1">
      <alignment horizontal="right"/>
      <protection/>
    </xf>
    <xf numFmtId="168" fontId="25" fillId="0" borderId="0" xfId="264" applyNumberFormat="1" applyFont="1" applyBorder="1" applyAlignment="1">
      <alignment horizontal="left"/>
      <protection/>
    </xf>
    <xf numFmtId="167" fontId="25" fillId="0" borderId="0" xfId="264" applyFont="1" applyBorder="1" applyAlignment="1">
      <alignment/>
      <protection/>
    </xf>
    <xf numFmtId="167" fontId="12" fillId="34" borderId="71" xfId="306" applyNumberFormat="1" applyFont="1" applyFill="1" applyBorder="1" applyAlignment="1">
      <alignment horizontal="left"/>
      <protection/>
    </xf>
    <xf numFmtId="167" fontId="12" fillId="34" borderId="63" xfId="306" applyNumberFormat="1" applyFont="1" applyFill="1" applyBorder="1">
      <alignment/>
      <protection/>
    </xf>
    <xf numFmtId="167" fontId="12" fillId="34" borderId="22" xfId="306" applyNumberFormat="1" applyFont="1" applyFill="1" applyBorder="1" applyAlignment="1">
      <alignment horizontal="center"/>
      <protection/>
    </xf>
    <xf numFmtId="167" fontId="12" fillId="34" borderId="20" xfId="306" applyNumberFormat="1" applyFont="1" applyFill="1" applyBorder="1" applyAlignment="1">
      <alignment horizontal="center"/>
      <protection/>
    </xf>
    <xf numFmtId="49" fontId="25" fillId="34" borderId="20" xfId="297" applyNumberFormat="1" applyFont="1" applyFill="1" applyBorder="1" applyAlignment="1" quotePrefix="1">
      <alignment horizontal="center"/>
      <protection/>
    </xf>
    <xf numFmtId="49" fontId="25" fillId="34" borderId="20" xfId="297" applyNumberFormat="1" applyFont="1" applyFill="1" applyBorder="1" applyAlignment="1">
      <alignment horizontal="center"/>
      <protection/>
    </xf>
    <xf numFmtId="167" fontId="25" fillId="34" borderId="20" xfId="176" applyNumberFormat="1" applyFont="1" applyFill="1" applyBorder="1" applyAlignment="1" quotePrefix="1">
      <alignment horizontal="center"/>
      <protection/>
    </xf>
    <xf numFmtId="167" fontId="28" fillId="0" borderId="15" xfId="265" applyFont="1" applyBorder="1" applyAlignment="1">
      <alignment horizontal="left"/>
      <protection/>
    </xf>
    <xf numFmtId="167" fontId="25" fillId="0" borderId="16" xfId="265" applyFont="1" applyBorder="1">
      <alignment/>
      <protection/>
    </xf>
    <xf numFmtId="167" fontId="25" fillId="0" borderId="13" xfId="265" applyFont="1" applyBorder="1" applyAlignment="1" quotePrefix="1">
      <alignment horizontal="right"/>
      <protection/>
    </xf>
    <xf numFmtId="167" fontId="25" fillId="0" borderId="14" xfId="265" applyFont="1" applyBorder="1" applyAlignment="1" quotePrefix="1">
      <alignment horizontal="right"/>
      <protection/>
    </xf>
    <xf numFmtId="168" fontId="28" fillId="0" borderId="15" xfId="265" applyNumberFormat="1" applyFont="1" applyBorder="1" applyAlignment="1">
      <alignment horizontal="center"/>
      <protection/>
    </xf>
    <xf numFmtId="168" fontId="28" fillId="0" borderId="16" xfId="265" applyNumberFormat="1" applyFont="1" applyBorder="1" applyAlignment="1">
      <alignment horizontal="left"/>
      <protection/>
    </xf>
    <xf numFmtId="167" fontId="28" fillId="0" borderId="16" xfId="265" applyFont="1" applyBorder="1" applyAlignment="1">
      <alignment horizontal="right"/>
      <protection/>
    </xf>
    <xf numFmtId="167" fontId="28" fillId="0" borderId="17" xfId="265" applyFont="1" applyBorder="1" applyAlignment="1">
      <alignment horizontal="right"/>
      <protection/>
    </xf>
    <xf numFmtId="168" fontId="28" fillId="0" borderId="15" xfId="265" applyNumberFormat="1" applyFont="1" applyBorder="1" applyAlignment="1">
      <alignment horizontal="left"/>
      <protection/>
    </xf>
    <xf numFmtId="168" fontId="25" fillId="0" borderId="16" xfId="265" applyNumberFormat="1" applyFont="1" applyBorder="1" applyAlignment="1">
      <alignment horizontal="left"/>
      <protection/>
    </xf>
    <xf numFmtId="167" fontId="25" fillId="0" borderId="16" xfId="265" applyFont="1" applyBorder="1" applyAlignment="1">
      <alignment horizontal="right"/>
      <protection/>
    </xf>
    <xf numFmtId="168" fontId="28" fillId="0" borderId="50" xfId="265" applyNumberFormat="1" applyFont="1" applyBorder="1" applyAlignment="1">
      <alignment horizontal="left"/>
      <protection/>
    </xf>
    <xf numFmtId="168" fontId="25" fillId="0" borderId="51" xfId="265" applyNumberFormat="1" applyFont="1" applyBorder="1" applyAlignment="1">
      <alignment horizontal="left"/>
      <protection/>
    </xf>
    <xf numFmtId="167" fontId="25" fillId="0" borderId="51" xfId="265" applyFont="1" applyBorder="1" applyAlignment="1">
      <alignment horizontal="right"/>
      <protection/>
    </xf>
    <xf numFmtId="167" fontId="25" fillId="0" borderId="53" xfId="265" applyFont="1" applyBorder="1" applyAlignment="1">
      <alignment horizontal="right"/>
      <protection/>
    </xf>
    <xf numFmtId="167" fontId="2" fillId="0" borderId="0" xfId="160" applyNumberFormat="1">
      <alignment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0" xfId="270" applyFont="1">
      <alignment/>
      <protection/>
    </xf>
    <xf numFmtId="167" fontId="12" fillId="34" borderId="84" xfId="186" applyNumberFormat="1" applyFont="1" applyFill="1" applyBorder="1" applyAlignment="1">
      <alignment horizontal="center"/>
      <protection/>
    </xf>
    <xf numFmtId="167" fontId="12" fillId="34" borderId="63" xfId="186" applyNumberFormat="1" applyFont="1" applyFill="1" applyBorder="1" applyAlignment="1">
      <alignment horizontal="center"/>
      <protection/>
    </xf>
    <xf numFmtId="167" fontId="12" fillId="34" borderId="63" xfId="186" applyNumberFormat="1" applyFont="1" applyFill="1" applyBorder="1" applyAlignment="1" quotePrefix="1">
      <alignment horizontal="center"/>
      <protection/>
    </xf>
    <xf numFmtId="167" fontId="12" fillId="34" borderId="83" xfId="186" applyNumberFormat="1" applyFont="1" applyFill="1" applyBorder="1" applyAlignment="1" quotePrefix="1">
      <alignment horizontal="center"/>
      <protection/>
    </xf>
    <xf numFmtId="0" fontId="12" fillId="34" borderId="85" xfId="270" applyFont="1" applyFill="1" applyBorder="1" applyAlignment="1" quotePrefix="1">
      <alignment horizontal="center"/>
      <protection/>
    </xf>
    <xf numFmtId="167" fontId="9" fillId="0" borderId="57" xfId="186" applyNumberFormat="1" applyFont="1" applyBorder="1" applyAlignment="1">
      <alignment horizontal="left"/>
      <protection/>
    </xf>
    <xf numFmtId="2" fontId="9" fillId="0" borderId="10" xfId="266" applyNumberFormat="1" applyFont="1" applyBorder="1">
      <alignment/>
      <protection/>
    </xf>
    <xf numFmtId="2" fontId="9" fillId="0" borderId="36" xfId="266" applyNumberFormat="1" applyFont="1" applyBorder="1">
      <alignment/>
      <protection/>
    </xf>
    <xf numFmtId="2" fontId="9" fillId="0" borderId="11" xfId="266" applyNumberFormat="1" applyFont="1" applyBorder="1">
      <alignment/>
      <protection/>
    </xf>
    <xf numFmtId="2" fontId="9" fillId="0" borderId="36" xfId="266" applyNumberFormat="1" applyFont="1" applyBorder="1" applyAlignment="1" quotePrefix="1">
      <alignment horizontal="right"/>
      <protection/>
    </xf>
    <xf numFmtId="2" fontId="9" fillId="0" borderId="11" xfId="266" applyNumberFormat="1" applyFont="1" applyBorder="1" applyAlignment="1" quotePrefix="1">
      <alignment horizontal="right"/>
      <protection/>
    </xf>
    <xf numFmtId="2" fontId="9" fillId="0" borderId="10" xfId="266" applyNumberFormat="1" applyFont="1" applyFill="1" applyBorder="1">
      <alignment/>
      <protection/>
    </xf>
    <xf numFmtId="167" fontId="12" fillId="0" borderId="81" xfId="186" applyNumberFormat="1" applyFont="1" applyBorder="1" applyAlignment="1">
      <alignment horizontal="center"/>
      <protection/>
    </xf>
    <xf numFmtId="2" fontId="12" fillId="0" borderId="51" xfId="266" applyNumberFormat="1" applyFont="1" applyBorder="1">
      <alignment/>
      <protection/>
    </xf>
    <xf numFmtId="2" fontId="12" fillId="0" borderId="52" xfId="266" applyNumberFormat="1" applyFont="1" applyBorder="1">
      <alignment/>
      <protection/>
    </xf>
    <xf numFmtId="2" fontId="12" fillId="0" borderId="53" xfId="266" applyNumberFormat="1" applyFont="1" applyBorder="1">
      <alignment/>
      <protection/>
    </xf>
    <xf numFmtId="167" fontId="9" fillId="0" borderId="0" xfId="186" applyNumberFormat="1" applyFont="1">
      <alignment/>
      <protection/>
    </xf>
    <xf numFmtId="164" fontId="9" fillId="0" borderId="0" xfId="186" applyNumberFormat="1" applyFont="1">
      <alignment/>
      <protection/>
    </xf>
    <xf numFmtId="167" fontId="16" fillId="0" borderId="0" xfId="186" applyNumberFormat="1" applyFont="1">
      <alignment/>
      <protection/>
    </xf>
    <xf numFmtId="167" fontId="9" fillId="0" borderId="0" xfId="186" applyNumberFormat="1" applyFont="1" applyFill="1">
      <alignment/>
      <protection/>
    </xf>
    <xf numFmtId="175" fontId="16" fillId="0" borderId="0" xfId="186" applyNumberFormat="1" applyFont="1">
      <alignment/>
      <protection/>
    </xf>
    <xf numFmtId="180" fontId="9" fillId="0" borderId="24" xfId="283" applyNumberFormat="1" applyFont="1" applyFill="1" applyBorder="1">
      <alignment/>
      <protection/>
    </xf>
    <xf numFmtId="0" fontId="2" fillId="0" borderId="24" xfId="160" applyFont="1" applyFill="1" applyBorder="1">
      <alignment/>
      <protection/>
    </xf>
    <xf numFmtId="180" fontId="12" fillId="34" borderId="10" xfId="283" applyNumberFormat="1" applyFont="1" applyFill="1" applyBorder="1" applyAlignment="1" applyProtection="1">
      <alignment horizontal="center" vertical="center" wrapText="1"/>
      <protection/>
    </xf>
    <xf numFmtId="180" fontId="12" fillId="34" borderId="38" xfId="283" applyNumberFormat="1" applyFont="1" applyFill="1" applyBorder="1" applyAlignment="1" applyProtection="1">
      <alignment horizontal="center" vertical="center" wrapText="1"/>
      <protection/>
    </xf>
    <xf numFmtId="180" fontId="12" fillId="34" borderId="11" xfId="283" applyNumberFormat="1" applyFont="1" applyFill="1" applyBorder="1" applyAlignment="1" applyProtection="1">
      <alignment horizontal="center" vertical="center" wrapText="1"/>
      <protection/>
    </xf>
    <xf numFmtId="180" fontId="12" fillId="34" borderId="74" xfId="283" applyNumberFormat="1" applyFont="1" applyFill="1" applyBorder="1" applyAlignment="1" applyProtection="1">
      <alignment horizontal="center" vertical="center" wrapText="1"/>
      <protection/>
    </xf>
    <xf numFmtId="0" fontId="12" fillId="34" borderId="74" xfId="160" applyFont="1" applyFill="1" applyBorder="1" applyAlignment="1">
      <alignment horizontal="center" vertical="center" wrapText="1"/>
      <protection/>
    </xf>
    <xf numFmtId="0" fontId="12" fillId="34" borderId="10" xfId="160" applyFont="1" applyFill="1" applyBorder="1" applyAlignment="1">
      <alignment horizontal="center" vertical="center" wrapText="1"/>
      <protection/>
    </xf>
    <xf numFmtId="0" fontId="12" fillId="34" borderId="38" xfId="160" applyFont="1" applyFill="1" applyBorder="1" applyAlignment="1">
      <alignment horizontal="center" vertical="center" wrapText="1"/>
      <protection/>
    </xf>
    <xf numFmtId="0" fontId="12" fillId="34" borderId="11" xfId="160" applyFont="1" applyFill="1" applyBorder="1" applyAlignment="1">
      <alignment horizontal="center" vertical="center" wrapText="1"/>
      <protection/>
    </xf>
    <xf numFmtId="180" fontId="9" fillId="0" borderId="12" xfId="283" applyNumberFormat="1" applyFont="1" applyFill="1" applyBorder="1" applyAlignment="1" applyProtection="1">
      <alignment horizontal="left"/>
      <protection/>
    </xf>
    <xf numFmtId="164" fontId="9" fillId="0" borderId="13" xfId="160" applyNumberFormat="1" applyFont="1" applyFill="1" applyBorder="1" applyAlignment="1">
      <alignment horizontal="center"/>
      <protection/>
    </xf>
    <xf numFmtId="164" fontId="9" fillId="0" borderId="40" xfId="160" applyNumberFormat="1" applyFont="1" applyFill="1" applyBorder="1" applyAlignment="1">
      <alignment horizontal="center"/>
      <protection/>
    </xf>
    <xf numFmtId="164" fontId="9" fillId="0" borderId="14" xfId="160" applyNumberFormat="1" applyFont="1" applyFill="1" applyBorder="1" applyAlignment="1">
      <alignment horizontal="center"/>
      <protection/>
    </xf>
    <xf numFmtId="164" fontId="9" fillId="0" borderId="12" xfId="160" applyNumberFormat="1" applyFont="1" applyFill="1" applyBorder="1" applyAlignment="1">
      <alignment horizontal="center"/>
      <protection/>
    </xf>
    <xf numFmtId="180" fontId="9" fillId="0" borderId="15" xfId="283" applyNumberFormat="1" applyFont="1" applyFill="1" applyBorder="1" applyAlignment="1" applyProtection="1">
      <alignment horizontal="left"/>
      <protection/>
    </xf>
    <xf numFmtId="164" fontId="9" fillId="0" borderId="16" xfId="160" applyNumberFormat="1" applyFont="1" applyFill="1" applyBorder="1" applyAlignment="1">
      <alignment horizontal="center"/>
      <protection/>
    </xf>
    <xf numFmtId="164" fontId="9" fillId="0" borderId="45" xfId="160" applyNumberFormat="1" applyFont="1" applyFill="1" applyBorder="1" applyAlignment="1">
      <alignment horizontal="center"/>
      <protection/>
    </xf>
    <xf numFmtId="164" fontId="9" fillId="0" borderId="17" xfId="160" applyNumberFormat="1" applyFont="1" applyFill="1" applyBorder="1" applyAlignment="1">
      <alignment horizontal="center"/>
      <protection/>
    </xf>
    <xf numFmtId="164" fontId="9" fillId="0" borderId="15" xfId="160" applyNumberFormat="1" applyFont="1" applyFill="1" applyBorder="1" applyAlignment="1">
      <alignment horizontal="center"/>
      <protection/>
    </xf>
    <xf numFmtId="180" fontId="9" fillId="0" borderId="22" xfId="283" applyNumberFormat="1" applyFont="1" applyFill="1" applyBorder="1" applyAlignment="1" applyProtection="1">
      <alignment horizontal="left"/>
      <protection/>
    </xf>
    <xf numFmtId="164" fontId="9" fillId="0" borderId="20" xfId="160" applyNumberFormat="1" applyFont="1" applyFill="1" applyBorder="1" applyAlignment="1">
      <alignment horizontal="center"/>
      <protection/>
    </xf>
    <xf numFmtId="164" fontId="9" fillId="0" borderId="62" xfId="160" applyNumberFormat="1" applyFont="1" applyFill="1" applyBorder="1" applyAlignment="1">
      <alignment horizontal="center"/>
      <protection/>
    </xf>
    <xf numFmtId="164" fontId="9" fillId="0" borderId="60" xfId="160" applyNumberFormat="1" applyFont="1" applyFill="1" applyBorder="1" applyAlignment="1">
      <alignment horizontal="center"/>
      <protection/>
    </xf>
    <xf numFmtId="164" fontId="9" fillId="0" borderId="22" xfId="160" applyNumberFormat="1" applyFont="1" applyFill="1" applyBorder="1" applyAlignment="1">
      <alignment horizontal="center"/>
      <protection/>
    </xf>
    <xf numFmtId="180" fontId="12" fillId="0" borderId="50" xfId="186" applyNumberFormat="1" applyFont="1" applyFill="1" applyBorder="1" applyAlignment="1" applyProtection="1">
      <alignment horizontal="left"/>
      <protection/>
    </xf>
    <xf numFmtId="164" fontId="12" fillId="0" borderId="51" xfId="160" applyNumberFormat="1" applyFont="1" applyFill="1" applyBorder="1" applyAlignment="1">
      <alignment horizontal="center"/>
      <protection/>
    </xf>
    <xf numFmtId="164" fontId="12" fillId="0" borderId="77" xfId="160" applyNumberFormat="1" applyFont="1" applyFill="1" applyBorder="1" applyAlignment="1">
      <alignment horizontal="center"/>
      <protection/>
    </xf>
    <xf numFmtId="164" fontId="12" fillId="0" borderId="53" xfId="160" applyNumberFormat="1" applyFont="1" applyFill="1" applyBorder="1" applyAlignment="1">
      <alignment horizontal="center"/>
      <protection/>
    </xf>
    <xf numFmtId="164" fontId="12" fillId="0" borderId="50" xfId="160" applyNumberFormat="1" applyFont="1" applyFill="1" applyBorder="1" applyAlignment="1">
      <alignment horizontal="center"/>
      <protection/>
    </xf>
    <xf numFmtId="180" fontId="8" fillId="0" borderId="0" xfId="186" applyNumberFormat="1" applyFont="1" applyFill="1" applyBorder="1" applyAlignment="1" applyProtection="1">
      <alignment horizontal="center" vertical="center"/>
      <protection/>
    </xf>
    <xf numFmtId="0" fontId="12" fillId="35" borderId="10" xfId="188" applyFont="1" applyFill="1" applyBorder="1" applyAlignment="1">
      <alignment horizontal="center" vertical="center"/>
      <protection/>
    </xf>
    <xf numFmtId="0" fontId="12" fillId="35" borderId="10" xfId="188" applyFont="1" applyFill="1" applyBorder="1" applyAlignment="1" quotePrefix="1">
      <alignment horizontal="center" vertical="center"/>
      <protection/>
    </xf>
    <xf numFmtId="0" fontId="12" fillId="35" borderId="11" xfId="188" applyFont="1" applyFill="1" applyBorder="1" applyAlignment="1" quotePrefix="1">
      <alignment horizontal="center" vertical="center"/>
      <protection/>
    </xf>
    <xf numFmtId="0" fontId="9" fillId="0" borderId="57" xfId="273" applyFont="1" applyFill="1" applyBorder="1">
      <alignment/>
      <protection/>
    </xf>
    <xf numFmtId="0" fontId="9" fillId="0" borderId="37" xfId="273" applyFont="1" applyFill="1" applyBorder="1">
      <alignment/>
      <protection/>
    </xf>
    <xf numFmtId="164" fontId="9" fillId="0" borderId="10" xfId="188" applyNumberFormat="1" applyFont="1" applyBorder="1">
      <alignment/>
      <protection/>
    </xf>
    <xf numFmtId="164" fontId="9" fillId="0" borderId="10" xfId="188" applyNumberFormat="1" applyFont="1" applyBorder="1" applyAlignment="1">
      <alignment horizontal="right"/>
      <protection/>
    </xf>
    <xf numFmtId="164" fontId="9" fillId="0" borderId="11" xfId="188" applyNumberFormat="1" applyFont="1" applyBorder="1" applyAlignment="1">
      <alignment horizontal="right"/>
      <protection/>
    </xf>
    <xf numFmtId="0" fontId="9" fillId="0" borderId="24" xfId="273" applyFont="1" applyFill="1" applyBorder="1">
      <alignment/>
      <protection/>
    </xf>
    <xf numFmtId="0" fontId="9" fillId="0" borderId="0" xfId="273" applyFont="1" applyFill="1" applyBorder="1">
      <alignment/>
      <protection/>
    </xf>
    <xf numFmtId="164" fontId="9" fillId="0" borderId="16" xfId="188" applyNumberFormat="1" applyFont="1" applyFill="1" applyBorder="1">
      <alignment/>
      <protection/>
    </xf>
    <xf numFmtId="164" fontId="9" fillId="0" borderId="16" xfId="188" applyNumberFormat="1" applyFont="1" applyFill="1" applyBorder="1" applyAlignment="1">
      <alignment horizontal="right"/>
      <protection/>
    </xf>
    <xf numFmtId="164" fontId="9" fillId="0" borderId="17" xfId="188" applyNumberFormat="1" applyFont="1" applyFill="1" applyBorder="1" applyAlignment="1">
      <alignment horizontal="right"/>
      <protection/>
    </xf>
    <xf numFmtId="164" fontId="9" fillId="0" borderId="16" xfId="188" applyNumberFormat="1" applyFont="1" applyFill="1" applyBorder="1" applyAlignment="1" quotePrefix="1">
      <alignment horizontal="right"/>
      <protection/>
    </xf>
    <xf numFmtId="164" fontId="9" fillId="0" borderId="17" xfId="188" applyNumberFormat="1" applyFont="1" applyFill="1" applyBorder="1" applyAlignment="1" quotePrefix="1">
      <alignment horizontal="right"/>
      <protection/>
    </xf>
    <xf numFmtId="164" fontId="9" fillId="0" borderId="10" xfId="188" applyNumberFormat="1" applyFont="1" applyFill="1" applyBorder="1">
      <alignment/>
      <protection/>
    </xf>
    <xf numFmtId="164" fontId="9" fillId="0" borderId="10" xfId="188" applyNumberFormat="1" applyFont="1" applyFill="1" applyBorder="1" applyAlignment="1">
      <alignment horizontal="right"/>
      <protection/>
    </xf>
    <xf numFmtId="164" fontId="9" fillId="0" borderId="11" xfId="188" applyNumberFormat="1" applyFont="1" applyFill="1" applyBorder="1" applyAlignment="1">
      <alignment horizontal="right"/>
      <protection/>
    </xf>
    <xf numFmtId="0" fontId="9" fillId="0" borderId="45" xfId="273" applyFont="1" applyFill="1" applyBorder="1">
      <alignment/>
      <protection/>
    </xf>
    <xf numFmtId="0" fontId="9" fillId="0" borderId="81" xfId="273" applyFont="1" applyFill="1" applyBorder="1">
      <alignment/>
      <protection/>
    </xf>
    <xf numFmtId="0" fontId="9" fillId="0" borderId="79" xfId="273" applyFont="1" applyFill="1" applyBorder="1">
      <alignment/>
      <protection/>
    </xf>
    <xf numFmtId="164" fontId="9" fillId="0" borderId="51" xfId="188" applyNumberFormat="1" applyFont="1" applyFill="1" applyBorder="1">
      <alignment/>
      <protection/>
    </xf>
    <xf numFmtId="164" fontId="9" fillId="0" borderId="51" xfId="188" applyNumberFormat="1" applyFont="1" applyFill="1" applyBorder="1" applyAlignment="1">
      <alignment horizontal="right"/>
      <protection/>
    </xf>
    <xf numFmtId="164" fontId="9" fillId="0" borderId="53" xfId="188" applyNumberFormat="1" applyFont="1" applyFill="1" applyBorder="1" applyAlignment="1">
      <alignment horizontal="right"/>
      <protection/>
    </xf>
    <xf numFmtId="0" fontId="9" fillId="0" borderId="0" xfId="273" applyFont="1" applyFill="1">
      <alignment/>
      <protection/>
    </xf>
    <xf numFmtId="0" fontId="9" fillId="0" borderId="0" xfId="213" applyFont="1" applyFill="1">
      <alignment/>
      <protection/>
    </xf>
    <xf numFmtId="167" fontId="6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7" fontId="38" fillId="33" borderId="86" xfId="0" applyNumberFormat="1" applyFont="1" applyFill="1" applyBorder="1" applyAlignment="1">
      <alignment/>
    </xf>
    <xf numFmtId="167" fontId="9" fillId="33" borderId="63" xfId="0" applyNumberFormat="1" applyFont="1" applyFill="1" applyBorder="1" applyAlignment="1">
      <alignment/>
    </xf>
    <xf numFmtId="167" fontId="9" fillId="33" borderId="83" xfId="0" applyNumberFormat="1" applyFont="1" applyFill="1" applyBorder="1" applyAlignment="1">
      <alignment/>
    </xf>
    <xf numFmtId="167" fontId="12" fillId="33" borderId="29" xfId="0" applyNumberFormat="1" applyFont="1" applyFill="1" applyBorder="1" applyAlignment="1" quotePrefix="1">
      <alignment horizontal="centerContinuous"/>
    </xf>
    <xf numFmtId="167" fontId="12" fillId="33" borderId="80" xfId="0" applyNumberFormat="1" applyFont="1" applyFill="1" applyBorder="1" applyAlignment="1" quotePrefix="1">
      <alignment horizontal="centerContinuous"/>
    </xf>
    <xf numFmtId="167" fontId="6" fillId="33" borderId="24" xfId="0" applyNumberFormat="1" applyFont="1" applyFill="1" applyBorder="1" applyAlignment="1">
      <alignment/>
    </xf>
    <xf numFmtId="167" fontId="12" fillId="33" borderId="16" xfId="0" applyNumberFormat="1" applyFont="1" applyFill="1" applyBorder="1" applyAlignment="1">
      <alignment horizontal="center"/>
    </xf>
    <xf numFmtId="167" fontId="12" fillId="33" borderId="31" xfId="0" applyNumberFormat="1" applyFont="1" applyFill="1" applyBorder="1" applyAlignment="1">
      <alignment horizontal="center"/>
    </xf>
    <xf numFmtId="168" fontId="12" fillId="33" borderId="16" xfId="0" applyNumberFormat="1" applyFont="1" applyFill="1" applyBorder="1" applyAlignment="1" quotePrefix="1">
      <alignment horizontal="center"/>
    </xf>
    <xf numFmtId="168" fontId="12" fillId="33" borderId="31" xfId="0" applyNumberFormat="1" applyFont="1" applyFill="1" applyBorder="1" applyAlignment="1" quotePrefix="1">
      <alignment horizontal="center"/>
    </xf>
    <xf numFmtId="168" fontId="12" fillId="33" borderId="10" xfId="0" applyNumberFormat="1" applyFont="1" applyFill="1" applyBorder="1" applyAlignment="1" quotePrefix="1">
      <alignment horizontal="center"/>
    </xf>
    <xf numFmtId="168" fontId="12" fillId="33" borderId="87" xfId="0" applyNumberFormat="1" applyFont="1" applyFill="1" applyBorder="1" applyAlignment="1" quotePrefix="1">
      <alignment horizontal="center"/>
    </xf>
    <xf numFmtId="167" fontId="12" fillId="0" borderId="88" xfId="0" applyNumberFormat="1" applyFont="1" applyFill="1" applyBorder="1" applyAlignment="1">
      <alignment/>
    </xf>
    <xf numFmtId="167" fontId="9" fillId="0" borderId="13" xfId="0" applyNumberFormat="1" applyFont="1" applyFill="1" applyBorder="1" applyAlignment="1">
      <alignment/>
    </xf>
    <xf numFmtId="167" fontId="9" fillId="0" borderId="40" xfId="0" applyNumberFormat="1" applyFont="1" applyFill="1" applyBorder="1" applyAlignment="1">
      <alignment/>
    </xf>
    <xf numFmtId="167" fontId="9" fillId="0" borderId="39" xfId="0" applyNumberFormat="1" applyFont="1" applyFill="1" applyBorder="1" applyAlignment="1">
      <alignment/>
    </xf>
    <xf numFmtId="167" fontId="9" fillId="0" borderId="14" xfId="0" applyNumberFormat="1" applyFont="1" applyFill="1" applyBorder="1" applyAlignment="1">
      <alignment/>
    </xf>
    <xf numFmtId="167" fontId="12" fillId="0" borderId="24" xfId="0" applyNumberFormat="1" applyFont="1" applyFill="1" applyBorder="1" applyAlignment="1">
      <alignment/>
    </xf>
    <xf numFmtId="167" fontId="12" fillId="0" borderId="16" xfId="0" applyNumberFormat="1" applyFont="1" applyFill="1" applyBorder="1" applyAlignment="1">
      <alignment horizontal="right"/>
    </xf>
    <xf numFmtId="167" fontId="12" fillId="0" borderId="17" xfId="0" applyNumberFormat="1" applyFont="1" applyFill="1" applyBorder="1" applyAlignment="1">
      <alignment horizontal="right"/>
    </xf>
    <xf numFmtId="167" fontId="25" fillId="0" borderId="15" xfId="0" applyNumberFormat="1" applyFont="1" applyFill="1" applyBorder="1" applyAlignment="1">
      <alignment horizontal="left"/>
    </xf>
    <xf numFmtId="167" fontId="9" fillId="0" borderId="16" xfId="0" applyNumberFormat="1" applyFont="1" applyFill="1" applyBorder="1" applyAlignment="1">
      <alignment horizontal="right"/>
    </xf>
    <xf numFmtId="167" fontId="9" fillId="0" borderId="17" xfId="0" applyNumberFormat="1" applyFont="1" applyFill="1" applyBorder="1" applyAlignment="1">
      <alignment horizontal="right"/>
    </xf>
    <xf numFmtId="167" fontId="9" fillId="0" borderId="15" xfId="0" applyNumberFormat="1" applyFont="1" applyFill="1" applyBorder="1" applyAlignment="1">
      <alignment horizontal="left" indent="3"/>
    </xf>
    <xf numFmtId="167" fontId="9" fillId="0" borderId="15" xfId="0" applyNumberFormat="1" applyFont="1" applyFill="1" applyBorder="1" applyAlignment="1" quotePrefix="1">
      <alignment horizontal="left" indent="3"/>
    </xf>
    <xf numFmtId="167" fontId="6" fillId="0" borderId="24" xfId="0" applyNumberFormat="1" applyFont="1" applyFill="1" applyBorder="1" applyAlignment="1">
      <alignment/>
    </xf>
    <xf numFmtId="167" fontId="9" fillId="0" borderId="45" xfId="0" applyNumberFormat="1" applyFont="1" applyFill="1" applyBorder="1" applyAlignment="1">
      <alignment horizontal="right"/>
    </xf>
    <xf numFmtId="167" fontId="6" fillId="0" borderId="88" xfId="0" applyNumberFormat="1" applyFont="1" applyFill="1" applyBorder="1" applyAlignment="1">
      <alignment/>
    </xf>
    <xf numFmtId="167" fontId="9" fillId="0" borderId="13" xfId="0" applyNumberFormat="1" applyFont="1" applyFill="1" applyBorder="1" applyAlignment="1">
      <alignment horizontal="right"/>
    </xf>
    <xf numFmtId="167" fontId="9" fillId="0" borderId="40" xfId="0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24" xfId="0" applyNumberFormat="1" applyFont="1" applyFill="1" applyBorder="1" applyAlignment="1">
      <alignment horizontal="left" indent="3"/>
    </xf>
    <xf numFmtId="167" fontId="9" fillId="0" borderId="24" xfId="0" applyNumberFormat="1" applyFont="1" applyFill="1" applyBorder="1" applyAlignment="1" quotePrefix="1">
      <alignment horizontal="left" indent="3"/>
    </xf>
    <xf numFmtId="167" fontId="6" fillId="0" borderId="76" xfId="0" applyNumberFormat="1" applyFont="1" applyFill="1" applyBorder="1" applyAlignment="1">
      <alignment/>
    </xf>
    <xf numFmtId="167" fontId="9" fillId="0" borderId="20" xfId="0" applyNumberFormat="1" applyFont="1" applyFill="1" applyBorder="1" applyAlignment="1">
      <alignment/>
    </xf>
    <xf numFmtId="167" fontId="9" fillId="0" borderId="62" xfId="0" applyNumberFormat="1" applyFont="1" applyFill="1" applyBorder="1" applyAlignment="1">
      <alignment/>
    </xf>
    <xf numFmtId="167" fontId="6" fillId="0" borderId="62" xfId="0" applyNumberFormat="1" applyFont="1" applyFill="1" applyBorder="1" applyAlignment="1">
      <alignment/>
    </xf>
    <xf numFmtId="167" fontId="9" fillId="0" borderId="73" xfId="0" applyNumberFormat="1" applyFont="1" applyFill="1" applyBorder="1" applyAlignment="1">
      <alignment horizontal="right"/>
    </xf>
    <xf numFmtId="167" fontId="12" fillId="0" borderId="24" xfId="0" applyNumberFormat="1" applyFont="1" applyFill="1" applyBorder="1" applyAlignment="1">
      <alignment horizontal="left"/>
    </xf>
    <xf numFmtId="167" fontId="12" fillId="0" borderId="13" xfId="0" applyNumberFormat="1" applyFont="1" applyFill="1" applyBorder="1" applyAlignment="1">
      <alignment horizontal="right"/>
    </xf>
    <xf numFmtId="167" fontId="12" fillId="0" borderId="14" xfId="0" applyNumberFormat="1" applyFont="1" applyFill="1" applyBorder="1" applyAlignment="1">
      <alignment horizontal="right"/>
    </xf>
    <xf numFmtId="167" fontId="9" fillId="0" borderId="16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7" fontId="9" fillId="0" borderId="76" xfId="0" applyNumberFormat="1" applyFont="1" applyFill="1" applyBorder="1" applyAlignment="1">
      <alignment/>
    </xf>
    <xf numFmtId="167" fontId="9" fillId="0" borderId="20" xfId="0" applyNumberFormat="1" applyFont="1" applyFill="1" applyBorder="1" applyAlignment="1">
      <alignment horizontal="right"/>
    </xf>
    <xf numFmtId="167" fontId="9" fillId="0" borderId="60" xfId="0" applyNumberFormat="1" applyFont="1" applyFill="1" applyBorder="1" applyAlignment="1">
      <alignment horizontal="right"/>
    </xf>
    <xf numFmtId="167" fontId="9" fillId="0" borderId="16" xfId="0" applyNumberFormat="1" applyFont="1" applyFill="1" applyBorder="1" applyAlignment="1">
      <alignment/>
    </xf>
    <xf numFmtId="167" fontId="9" fillId="0" borderId="45" xfId="0" applyNumberFormat="1" applyFont="1" applyFill="1" applyBorder="1" applyAlignment="1">
      <alignment/>
    </xf>
    <xf numFmtId="167" fontId="6" fillId="0" borderId="45" xfId="0" applyNumberFormat="1" applyFont="1" applyFill="1" applyBorder="1" applyAlignment="1">
      <alignment/>
    </xf>
    <xf numFmtId="167" fontId="12" fillId="0" borderId="76" xfId="0" applyNumberFormat="1" applyFont="1" applyFill="1" applyBorder="1" applyAlignment="1">
      <alignment horizontal="left"/>
    </xf>
    <xf numFmtId="167" fontId="12" fillId="0" borderId="20" xfId="0" applyNumberFormat="1" applyFont="1" applyFill="1" applyBorder="1" applyAlignment="1">
      <alignment horizontal="right"/>
    </xf>
    <xf numFmtId="167" fontId="12" fillId="0" borderId="60" xfId="0" applyNumberFormat="1" applyFont="1" applyFill="1" applyBorder="1" applyAlignment="1">
      <alignment horizontal="right"/>
    </xf>
    <xf numFmtId="167" fontId="12" fillId="0" borderId="88" xfId="0" applyNumberFormat="1" applyFont="1" applyFill="1" applyBorder="1" applyAlignment="1">
      <alignment vertical="center"/>
    </xf>
    <xf numFmtId="167" fontId="6" fillId="0" borderId="14" xfId="0" applyNumberFormat="1" applyFont="1" applyFill="1" applyBorder="1" applyAlignment="1">
      <alignment/>
    </xf>
    <xf numFmtId="167" fontId="12" fillId="0" borderId="24" xfId="0" applyNumberFormat="1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/>
    </xf>
    <xf numFmtId="167" fontId="12" fillId="0" borderId="16" xfId="0" applyNumberFormat="1" applyFont="1" applyFill="1" applyBorder="1" applyAlignment="1">
      <alignment horizontal="center"/>
    </xf>
    <xf numFmtId="167" fontId="12" fillId="0" borderId="17" xfId="0" applyNumberFormat="1" applyFont="1" applyFill="1" applyBorder="1" applyAlignment="1">
      <alignment horizontal="center"/>
    </xf>
    <xf numFmtId="167" fontId="9" fillId="0" borderId="67" xfId="0" applyNumberFormat="1" applyFont="1" applyFill="1" applyBorder="1" applyAlignment="1">
      <alignment horizontal="center"/>
    </xf>
    <xf numFmtId="167" fontId="12" fillId="0" borderId="76" xfId="0" applyNumberFormat="1" applyFont="1" applyFill="1" applyBorder="1" applyAlignment="1" quotePrefix="1">
      <alignment horizontal="left"/>
    </xf>
    <xf numFmtId="167" fontId="0" fillId="0" borderId="24" xfId="0" applyNumberFormat="1" applyFill="1" applyBorder="1" applyAlignment="1">
      <alignment/>
    </xf>
    <xf numFmtId="167" fontId="102" fillId="0" borderId="16" xfId="0" applyNumberFormat="1" applyFont="1" applyFill="1" applyBorder="1" applyAlignment="1">
      <alignment/>
    </xf>
    <xf numFmtId="167" fontId="0" fillId="0" borderId="16" xfId="0" applyNumberFormat="1" applyFill="1" applyBorder="1" applyAlignment="1">
      <alignment/>
    </xf>
    <xf numFmtId="167" fontId="0" fillId="0" borderId="17" xfId="0" applyNumberFormat="1" applyFill="1" applyBorder="1" applyAlignment="1">
      <alignment/>
    </xf>
    <xf numFmtId="167" fontId="9" fillId="0" borderId="24" xfId="0" applyNumberFormat="1" applyFont="1" applyFill="1" applyBorder="1" applyAlignment="1" quotePrefix="1">
      <alignment horizontal="left"/>
    </xf>
    <xf numFmtId="167" fontId="12" fillId="0" borderId="61" xfId="0" applyNumberFormat="1" applyFont="1" applyFill="1" applyBorder="1" applyAlignment="1" quotePrefix="1">
      <alignment horizontal="left"/>
    </xf>
    <xf numFmtId="167" fontId="12" fillId="0" borderId="19" xfId="0" applyNumberFormat="1" applyFont="1" applyFill="1" applyBorder="1" applyAlignment="1">
      <alignment horizontal="right"/>
    </xf>
    <xf numFmtId="167" fontId="12" fillId="0" borderId="75" xfId="0" applyNumberFormat="1" applyFont="1" applyFill="1" applyBorder="1" applyAlignment="1">
      <alignment horizontal="right"/>
    </xf>
    <xf numFmtId="167" fontId="12" fillId="0" borderId="21" xfId="0" applyNumberFormat="1" applyFont="1" applyFill="1" applyBorder="1" applyAlignment="1">
      <alignment horizontal="center"/>
    </xf>
    <xf numFmtId="167" fontId="9" fillId="0" borderId="0" xfId="0" applyNumberFormat="1" applyFont="1" applyFill="1" applyAlignment="1" quotePrefix="1">
      <alignment horizontal="left"/>
    </xf>
    <xf numFmtId="167" fontId="9" fillId="0" borderId="0" xfId="0" applyNumberFormat="1" applyFont="1" applyFill="1" applyBorder="1" applyAlignment="1">
      <alignment horizontal="left"/>
    </xf>
    <xf numFmtId="167" fontId="9" fillId="0" borderId="0" xfId="0" applyNumberFormat="1" applyFont="1" applyFill="1" applyAlignment="1" quotePrefix="1">
      <alignment/>
    </xf>
    <xf numFmtId="167" fontId="9" fillId="0" borderId="0" xfId="0" applyNumberFormat="1" applyFont="1" applyFill="1" applyBorder="1" applyAlignment="1" quotePrefix="1">
      <alignment/>
    </xf>
    <xf numFmtId="167" fontId="9" fillId="0" borderId="0" xfId="0" applyNumberFormat="1" applyFont="1" applyFill="1" applyAlignment="1">
      <alignment horizontal="left"/>
    </xf>
    <xf numFmtId="175" fontId="9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167" fontId="9" fillId="33" borderId="24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25" fillId="0" borderId="24" xfId="0" applyNumberFormat="1" applyFont="1" applyFill="1" applyBorder="1" applyAlignment="1">
      <alignment horizontal="left"/>
    </xf>
    <xf numFmtId="167" fontId="9" fillId="38" borderId="20" xfId="0" applyNumberFormat="1" applyFont="1" applyFill="1" applyBorder="1" applyAlignment="1">
      <alignment/>
    </xf>
    <xf numFmtId="167" fontId="6" fillId="0" borderId="20" xfId="0" applyNumberFormat="1" applyFont="1" applyFill="1" applyBorder="1" applyAlignment="1">
      <alignment/>
    </xf>
    <xf numFmtId="167" fontId="6" fillId="0" borderId="16" xfId="0" applyNumberFormat="1" applyFont="1" applyFill="1" applyBorder="1" applyAlignment="1">
      <alignment/>
    </xf>
    <xf numFmtId="167" fontId="102" fillId="0" borderId="24" xfId="0" applyNumberFormat="1" applyFont="1" applyFill="1" applyBorder="1" applyAlignment="1">
      <alignment/>
    </xf>
    <xf numFmtId="167" fontId="6" fillId="38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12" fillId="33" borderId="48" xfId="160" applyFont="1" applyFill="1" applyBorder="1" applyAlignment="1">
      <alignment horizontal="center" vertical="center"/>
      <protection/>
    </xf>
    <xf numFmtId="0" fontId="12" fillId="33" borderId="89" xfId="160" applyFont="1" applyFill="1" applyBorder="1" applyAlignment="1">
      <alignment horizontal="center" vertical="center"/>
      <protection/>
    </xf>
    <xf numFmtId="0" fontId="12" fillId="33" borderId="30" xfId="160" applyFont="1" applyFill="1" applyBorder="1" applyAlignment="1">
      <alignment horizontal="center" vertical="center"/>
      <protection/>
    </xf>
    <xf numFmtId="167" fontId="9" fillId="39" borderId="16" xfId="213" applyNumberFormat="1" applyFont="1" applyFill="1" applyBorder="1" applyAlignment="1" applyProtection="1">
      <alignment horizontal="left" indent="2"/>
      <protection/>
    </xf>
    <xf numFmtId="2" fontId="9" fillId="39" borderId="16" xfId="213" applyNumberFormat="1" applyFont="1" applyFill="1" applyBorder="1">
      <alignment/>
      <protection/>
    </xf>
    <xf numFmtId="2" fontId="9" fillId="39" borderId="17" xfId="213" applyNumberFormat="1" applyFont="1" applyFill="1" applyBorder="1">
      <alignment/>
      <protection/>
    </xf>
    <xf numFmtId="2" fontId="9" fillId="39" borderId="0" xfId="213" applyNumberFormat="1" applyFont="1" applyFill="1" applyBorder="1">
      <alignment/>
      <protection/>
    </xf>
    <xf numFmtId="167" fontId="9" fillId="39" borderId="20" xfId="213" applyNumberFormat="1" applyFont="1" applyFill="1" applyBorder="1" applyAlignment="1" applyProtection="1">
      <alignment horizontal="left" indent="2"/>
      <protection/>
    </xf>
    <xf numFmtId="2" fontId="9" fillId="39" borderId="20" xfId="213" applyNumberFormat="1" applyFont="1" applyFill="1" applyBorder="1">
      <alignment/>
      <protection/>
    </xf>
    <xf numFmtId="2" fontId="9" fillId="39" borderId="60" xfId="213" applyNumberFormat="1" applyFont="1" applyFill="1" applyBorder="1">
      <alignment/>
      <protection/>
    </xf>
    <xf numFmtId="167" fontId="12" fillId="39" borderId="10" xfId="213" applyNumberFormat="1" applyFont="1" applyFill="1" applyBorder="1" applyAlignment="1">
      <alignment horizontal="left"/>
      <protection/>
    </xf>
    <xf numFmtId="2" fontId="12" fillId="39" borderId="10" xfId="213" applyNumberFormat="1" applyFont="1" applyFill="1" applyBorder="1">
      <alignment/>
      <protection/>
    </xf>
    <xf numFmtId="2" fontId="12" fillId="39" borderId="11" xfId="213" applyNumberFormat="1" applyFont="1" applyFill="1" applyBorder="1">
      <alignment/>
      <protection/>
    </xf>
    <xf numFmtId="2" fontId="9" fillId="0" borderId="16" xfId="160" applyNumberFormat="1" applyFont="1" applyBorder="1">
      <alignment/>
      <protection/>
    </xf>
    <xf numFmtId="2" fontId="9" fillId="0" borderId="45" xfId="160" applyNumberFormat="1" applyFont="1" applyBorder="1">
      <alignment/>
      <protection/>
    </xf>
    <xf numFmtId="2" fontId="9" fillId="0" borderId="17" xfId="160" applyNumberFormat="1" applyFont="1" applyBorder="1">
      <alignment/>
      <protection/>
    </xf>
    <xf numFmtId="167" fontId="12" fillId="0" borderId="10" xfId="160" applyNumberFormat="1" applyFont="1" applyBorder="1" applyAlignment="1">
      <alignment horizontal="left"/>
      <protection/>
    </xf>
    <xf numFmtId="2" fontId="12" fillId="0" borderId="10" xfId="160" applyNumberFormat="1" applyFont="1" applyBorder="1">
      <alignment/>
      <protection/>
    </xf>
    <xf numFmtId="2" fontId="12" fillId="0" borderId="38" xfId="160" applyNumberFormat="1" applyFont="1" applyBorder="1">
      <alignment/>
      <protection/>
    </xf>
    <xf numFmtId="2" fontId="12" fillId="0" borderId="11" xfId="160" applyNumberFormat="1" applyFont="1" applyBorder="1">
      <alignment/>
      <protection/>
    </xf>
    <xf numFmtId="2" fontId="9" fillId="0" borderId="13" xfId="160" applyNumberFormat="1" applyFont="1" applyBorder="1">
      <alignment/>
      <protection/>
    </xf>
    <xf numFmtId="2" fontId="9" fillId="0" borderId="14" xfId="160" applyNumberFormat="1" applyFont="1" applyBorder="1">
      <alignment/>
      <protection/>
    </xf>
    <xf numFmtId="167" fontId="9" fillId="0" borderId="16" xfId="213" applyNumberFormat="1" applyFont="1" applyFill="1" applyBorder="1" applyAlignment="1" applyProtection="1">
      <alignment horizontal="left" indent="2"/>
      <protection/>
    </xf>
    <xf numFmtId="2" fontId="9" fillId="0" borderId="16" xfId="160" applyNumberFormat="1" applyFont="1" applyFill="1" applyBorder="1">
      <alignment/>
      <protection/>
    </xf>
    <xf numFmtId="2" fontId="9" fillId="0" borderId="20" xfId="160" applyNumberFormat="1" applyFont="1" applyBorder="1">
      <alignment/>
      <protection/>
    </xf>
    <xf numFmtId="2" fontId="9" fillId="0" borderId="60" xfId="160" applyNumberFormat="1" applyFont="1" applyBorder="1">
      <alignment/>
      <protection/>
    </xf>
    <xf numFmtId="0" fontId="12" fillId="0" borderId="10" xfId="160" applyFont="1" applyBorder="1">
      <alignment/>
      <protection/>
    </xf>
    <xf numFmtId="2" fontId="12" fillId="0" borderId="13" xfId="160" applyNumberFormat="1" applyFont="1" applyBorder="1">
      <alignment/>
      <protection/>
    </xf>
    <xf numFmtId="2" fontId="12" fillId="0" borderId="14" xfId="160" applyNumberFormat="1" applyFont="1" applyBorder="1">
      <alignment/>
      <protection/>
    </xf>
    <xf numFmtId="2" fontId="9" fillId="0" borderId="40" xfId="160" applyNumberFormat="1" applyFont="1" applyBorder="1">
      <alignment/>
      <protection/>
    </xf>
    <xf numFmtId="2" fontId="9" fillId="0" borderId="87" xfId="160" applyNumberFormat="1" applyFont="1" applyBorder="1">
      <alignment/>
      <protection/>
    </xf>
    <xf numFmtId="2" fontId="9" fillId="0" borderId="67" xfId="160" applyNumberFormat="1" applyFont="1" applyBorder="1">
      <alignment/>
      <protection/>
    </xf>
    <xf numFmtId="167" fontId="9" fillId="39" borderId="13" xfId="213" applyNumberFormat="1" applyFont="1" applyFill="1" applyBorder="1" applyAlignment="1" applyProtection="1">
      <alignment horizontal="left" indent="2"/>
      <protection/>
    </xf>
    <xf numFmtId="167" fontId="9" fillId="39" borderId="19" xfId="213" applyNumberFormat="1" applyFont="1" applyFill="1" applyBorder="1" applyAlignment="1" applyProtection="1">
      <alignment horizontal="left" indent="2"/>
      <protection/>
    </xf>
    <xf numFmtId="2" fontId="9" fillId="0" borderId="19" xfId="160" applyNumberFormat="1" applyFont="1" applyBorder="1">
      <alignment/>
      <protection/>
    </xf>
    <xf numFmtId="2" fontId="9" fillId="0" borderId="21" xfId="160" applyNumberFormat="1" applyFont="1" applyBorder="1">
      <alignment/>
      <protection/>
    </xf>
    <xf numFmtId="0" fontId="28" fillId="0" borderId="0" xfId="160" applyFont="1">
      <alignment/>
      <protection/>
    </xf>
    <xf numFmtId="0" fontId="9" fillId="35" borderId="74" xfId="160" applyFont="1" applyFill="1" applyBorder="1">
      <alignment/>
      <protection/>
    </xf>
    <xf numFmtId="1" fontId="12" fillId="35" borderId="10" xfId="176" applyNumberFormat="1" applyFont="1" applyFill="1" applyBorder="1" applyAlignment="1" applyProtection="1" quotePrefix="1">
      <alignment horizontal="center" vertical="center"/>
      <protection/>
    </xf>
    <xf numFmtId="1" fontId="12" fillId="35" borderId="10" xfId="176" applyNumberFormat="1" applyFont="1" applyFill="1" applyBorder="1" applyAlignment="1" applyProtection="1">
      <alignment horizontal="center" vertical="center"/>
      <protection/>
    </xf>
    <xf numFmtId="1" fontId="12" fillId="35" borderId="11" xfId="176" applyNumberFormat="1" applyFont="1" applyFill="1" applyBorder="1" applyAlignment="1" applyProtection="1">
      <alignment horizontal="center" vertical="center"/>
      <protection/>
    </xf>
    <xf numFmtId="0" fontId="12" fillId="0" borderId="74" xfId="160" applyFont="1" applyBorder="1" applyAlignment="1">
      <alignment horizontal="left"/>
      <protection/>
    </xf>
    <xf numFmtId="2" fontId="9" fillId="0" borderId="10" xfId="176" applyNumberFormat="1" applyFont="1" applyFill="1" applyBorder="1">
      <alignment/>
      <protection/>
    </xf>
    <xf numFmtId="2" fontId="9" fillId="0" borderId="10" xfId="273" applyNumberFormat="1" applyFont="1" applyFill="1" applyBorder="1">
      <alignment/>
      <protection/>
    </xf>
    <xf numFmtId="0" fontId="103" fillId="0" borderId="0" xfId="0" applyFont="1" applyAlignment="1">
      <alignment/>
    </xf>
    <xf numFmtId="164" fontId="9" fillId="0" borderId="10" xfId="273" applyNumberFormat="1" applyFont="1" applyFill="1" applyBorder="1" applyAlignment="1">
      <alignment horizontal="center"/>
      <protection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2" fillId="0" borderId="50" xfId="160" applyFont="1" applyBorder="1" applyAlignment="1">
      <alignment horizontal="left"/>
      <protection/>
    </xf>
    <xf numFmtId="2" fontId="9" fillId="0" borderId="51" xfId="176" applyNumberFormat="1" applyFont="1" applyFill="1" applyBorder="1">
      <alignment/>
      <protection/>
    </xf>
    <xf numFmtId="164" fontId="9" fillId="0" borderId="51" xfId="176" applyNumberFormat="1" applyFont="1" applyFill="1" applyBorder="1" applyAlignment="1">
      <alignment horizontal="center"/>
      <protection/>
    </xf>
    <xf numFmtId="164" fontId="9" fillId="0" borderId="51" xfId="0" applyNumberFormat="1" applyFont="1" applyBorder="1" applyAlignment="1">
      <alignment horizontal="center"/>
    </xf>
    <xf numFmtId="164" fontId="9" fillId="0" borderId="53" xfId="0" applyNumberFormat="1" applyFont="1" applyBorder="1" applyAlignment="1">
      <alignment horizontal="center"/>
    </xf>
    <xf numFmtId="0" fontId="39" fillId="0" borderId="0" xfId="160" applyFont="1">
      <alignment/>
      <protection/>
    </xf>
    <xf numFmtId="0" fontId="104" fillId="0" borderId="0" xfId="155" applyFont="1" applyAlignment="1" applyProtection="1">
      <alignment/>
      <protection/>
    </xf>
    <xf numFmtId="0" fontId="100" fillId="33" borderId="36" xfId="0" applyFont="1" applyFill="1" applyBorder="1" applyAlignment="1">
      <alignment horizontal="center" wrapText="1"/>
    </xf>
    <xf numFmtId="0" fontId="100" fillId="33" borderId="10" xfId="0" applyFont="1" applyFill="1" applyBorder="1" applyAlignment="1">
      <alignment horizontal="center" wrapText="1"/>
    </xf>
    <xf numFmtId="0" fontId="100" fillId="33" borderId="10" xfId="172" applyFont="1" applyFill="1" applyBorder="1" applyAlignment="1">
      <alignment horizontal="center"/>
      <protection/>
    </xf>
    <xf numFmtId="0" fontId="100" fillId="33" borderId="10" xfId="172" applyFont="1" applyFill="1" applyBorder="1" applyAlignment="1">
      <alignment horizontal="center" vertical="center"/>
      <protection/>
    </xf>
    <xf numFmtId="0" fontId="98" fillId="0" borderId="10" xfId="172" applyFont="1" applyBorder="1" applyAlignment="1">
      <alignment/>
      <protection/>
    </xf>
    <xf numFmtId="0" fontId="98" fillId="0" borderId="10" xfId="172" applyFont="1" applyBorder="1">
      <alignment/>
      <protection/>
    </xf>
    <xf numFmtId="0" fontId="100" fillId="0" borderId="10" xfId="172" applyFont="1" applyBorder="1" applyAlignment="1">
      <alignment/>
      <protection/>
    </xf>
    <xf numFmtId="2" fontId="100" fillId="0" borderId="10" xfId="172" applyNumberFormat="1" applyFont="1" applyBorder="1">
      <alignment/>
      <protection/>
    </xf>
    <xf numFmtId="164" fontId="100" fillId="0" borderId="10" xfId="172" applyNumberFormat="1" applyFont="1" applyBorder="1">
      <alignment/>
      <protection/>
    </xf>
    <xf numFmtId="0" fontId="100" fillId="0" borderId="10" xfId="172" applyFont="1" applyBorder="1">
      <alignment/>
      <protection/>
    </xf>
    <xf numFmtId="164" fontId="98" fillId="0" borderId="10" xfId="172" applyNumberFormat="1" applyFont="1" applyBorder="1">
      <alignment/>
      <protection/>
    </xf>
    <xf numFmtId="0" fontId="98" fillId="0" borderId="36" xfId="172" applyFont="1" applyBorder="1" applyAlignment="1">
      <alignment/>
      <protection/>
    </xf>
    <xf numFmtId="0" fontId="98" fillId="0" borderId="37" xfId="172" applyFont="1" applyBorder="1" applyAlignment="1">
      <alignment/>
      <protection/>
    </xf>
    <xf numFmtId="0" fontId="98" fillId="0" borderId="38" xfId="172" applyFont="1" applyBorder="1" applyAlignment="1">
      <alignment/>
      <protection/>
    </xf>
    <xf numFmtId="164" fontId="98" fillId="0" borderId="10" xfId="172" applyNumberFormat="1" applyFont="1" applyBorder="1" applyAlignment="1">
      <alignment/>
      <protection/>
    </xf>
    <xf numFmtId="2" fontId="98" fillId="0" borderId="10" xfId="172" applyNumberFormat="1" applyFont="1" applyBorder="1">
      <alignment/>
      <protection/>
    </xf>
    <xf numFmtId="164" fontId="12" fillId="0" borderId="37" xfId="0" applyNumberFormat="1" applyFont="1" applyBorder="1" applyAlignment="1">
      <alignment horizontal="right" vertical="center"/>
    </xf>
    <xf numFmtId="164" fontId="12" fillId="0" borderId="36" xfId="0" applyNumberFormat="1" applyFont="1" applyBorder="1" applyAlignment="1">
      <alignment horizontal="right" vertical="center"/>
    </xf>
    <xf numFmtId="164" fontId="12" fillId="0" borderId="37" xfId="0" applyNumberFormat="1" applyFont="1" applyFill="1" applyBorder="1" applyAlignment="1">
      <alignment horizontal="right" vertical="center"/>
    </xf>
    <xf numFmtId="164" fontId="12" fillId="0" borderId="23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right" vertical="center"/>
    </xf>
    <xf numFmtId="164" fontId="9" fillId="0" borderId="56" xfId="0" applyNumberFormat="1" applyFont="1" applyBorder="1" applyAlignment="1">
      <alignment horizontal="right" vertical="center"/>
    </xf>
    <xf numFmtId="164" fontId="9" fillId="0" borderId="39" xfId="0" applyNumberFormat="1" applyFont="1" applyFill="1" applyBorder="1" applyAlignment="1">
      <alignment horizontal="right" vertical="center"/>
    </xf>
    <xf numFmtId="164" fontId="9" fillId="0" borderId="87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31" xfId="0" applyNumberFormat="1" applyFont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67" xfId="0" applyNumberFormat="1" applyFont="1" applyBorder="1" applyAlignment="1">
      <alignment horizontal="center" vertical="center"/>
    </xf>
    <xf numFmtId="164" fontId="9" fillId="0" borderId="59" xfId="0" applyNumberFormat="1" applyFont="1" applyBorder="1" applyAlignment="1">
      <alignment horizontal="right" vertical="center"/>
    </xf>
    <xf numFmtId="164" fontId="9" fillId="0" borderId="58" xfId="0" applyNumberFormat="1" applyFont="1" applyBorder="1" applyAlignment="1">
      <alignment horizontal="right" vertical="center"/>
    </xf>
    <xf numFmtId="164" fontId="9" fillId="0" borderId="59" xfId="0" applyNumberFormat="1" applyFont="1" applyFill="1" applyBorder="1" applyAlignment="1">
      <alignment horizontal="right" vertical="center"/>
    </xf>
    <xf numFmtId="164" fontId="9" fillId="0" borderId="73" xfId="0" applyNumberFormat="1" applyFont="1" applyBorder="1" applyAlignment="1">
      <alignment horizontal="center" vertical="center"/>
    </xf>
    <xf numFmtId="164" fontId="12" fillId="0" borderId="37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9" fillId="0" borderId="69" xfId="0" applyNumberFormat="1" applyFont="1" applyBorder="1" applyAlignment="1">
      <alignment vertical="center"/>
    </xf>
    <xf numFmtId="164" fontId="9" fillId="0" borderId="69" xfId="0" applyNumberFormat="1" applyFont="1" applyBorder="1" applyAlignment="1">
      <alignment horizontal="right" vertical="center"/>
    </xf>
    <xf numFmtId="164" fontId="9" fillId="0" borderId="68" xfId="0" applyNumberFormat="1" applyFont="1" applyBorder="1" applyAlignment="1">
      <alignment horizontal="right" vertical="center"/>
    </xf>
    <xf numFmtId="164" fontId="9" fillId="0" borderId="69" xfId="0" applyNumberFormat="1" applyFont="1" applyFill="1" applyBorder="1" applyAlignment="1">
      <alignment horizontal="right" vertical="center"/>
    </xf>
    <xf numFmtId="164" fontId="9" fillId="0" borderId="70" xfId="0" applyNumberFormat="1" applyFont="1" applyBorder="1" applyAlignment="1">
      <alignment horizontal="center" vertical="center"/>
    </xf>
    <xf numFmtId="180" fontId="12" fillId="34" borderId="38" xfId="284" applyNumberFormat="1" applyFont="1" applyFill="1" applyBorder="1" applyAlignment="1" applyProtection="1">
      <alignment horizontal="center" vertical="center"/>
      <protection/>
    </xf>
    <xf numFmtId="180" fontId="12" fillId="34" borderId="60" xfId="284" applyNumberFormat="1" applyFont="1" applyFill="1" applyBorder="1" applyAlignment="1" applyProtection="1">
      <alignment horizontal="center" vertical="center"/>
      <protection/>
    </xf>
    <xf numFmtId="164" fontId="9" fillId="0" borderId="13" xfId="284" applyNumberFormat="1" applyFont="1" applyBorder="1" applyAlignment="1">
      <alignment horizontal="center" vertical="center"/>
      <protection/>
    </xf>
    <xf numFmtId="164" fontId="9" fillId="0" borderId="20" xfId="284" applyNumberFormat="1" applyFont="1" applyBorder="1" applyAlignment="1">
      <alignment horizontal="center" vertical="center"/>
      <protection/>
    </xf>
    <xf numFmtId="164" fontId="12" fillId="0" borderId="77" xfId="284" applyNumberFormat="1" applyFont="1" applyBorder="1" applyAlignment="1">
      <alignment horizontal="center" vertical="center"/>
      <protection/>
    </xf>
    <xf numFmtId="0" fontId="8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" fillId="0" borderId="45" xfId="0" applyNumberFormat="1" applyFont="1" applyFill="1" applyBorder="1" applyAlignment="1">
      <alignment/>
    </xf>
    <xf numFmtId="164" fontId="9" fillId="0" borderId="67" xfId="0" applyNumberFormat="1" applyFont="1" applyFill="1" applyBorder="1" applyAlignment="1">
      <alignment/>
    </xf>
    <xf numFmtId="164" fontId="89" fillId="0" borderId="16" xfId="0" applyNumberFormat="1" applyFont="1" applyFill="1" applyBorder="1" applyAlignment="1">
      <alignment vertical="center"/>
    </xf>
    <xf numFmtId="164" fontId="89" fillId="0" borderId="67" xfId="0" applyNumberFormat="1" applyFont="1" applyFill="1" applyBorder="1" applyAlignment="1">
      <alignment vertical="center"/>
    </xf>
    <xf numFmtId="164" fontId="9" fillId="0" borderId="90" xfId="0" applyNumberFormat="1" applyFont="1" applyFill="1" applyBorder="1" applyAlignment="1">
      <alignment/>
    </xf>
    <xf numFmtId="0" fontId="89" fillId="0" borderId="24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164" fontId="12" fillId="0" borderId="77" xfId="0" applyNumberFormat="1" applyFont="1" applyFill="1" applyBorder="1" applyAlignment="1">
      <alignment/>
    </xf>
    <xf numFmtId="164" fontId="12" fillId="0" borderId="51" xfId="0" applyNumberFormat="1" applyFont="1" applyFill="1" applyBorder="1" applyAlignment="1">
      <alignment/>
    </xf>
    <xf numFmtId="164" fontId="12" fillId="0" borderId="91" xfId="0" applyNumberFormat="1" applyFont="1" applyFill="1" applyBorder="1" applyAlignment="1">
      <alignment/>
    </xf>
    <xf numFmtId="164" fontId="12" fillId="0" borderId="92" xfId="0" applyNumberFormat="1" applyFont="1" applyFill="1" applyBorder="1" applyAlignment="1">
      <alignment/>
    </xf>
    <xf numFmtId="164" fontId="12" fillId="0" borderId="78" xfId="0" applyNumberFormat="1" applyFont="1" applyFill="1" applyBorder="1" applyAlignment="1">
      <alignment/>
    </xf>
    <xf numFmtId="164" fontId="9" fillId="0" borderId="45" xfId="0" applyNumberFormat="1" applyFont="1" applyFill="1" applyBorder="1" applyAlignment="1">
      <alignment horizontal="right"/>
    </xf>
    <xf numFmtId="164" fontId="9" fillId="0" borderId="67" xfId="0" applyNumberFormat="1" applyFont="1" applyFill="1" applyBorder="1" applyAlignment="1">
      <alignment horizontal="right"/>
    </xf>
    <xf numFmtId="0" fontId="9" fillId="0" borderId="0" xfId="233" applyFont="1" applyAlignment="1" quotePrefix="1">
      <alignment horizontal="center"/>
      <protection/>
    </xf>
    <xf numFmtId="0" fontId="9" fillId="0" borderId="0" xfId="233" applyFont="1" applyFill="1" quotePrefix="1">
      <alignment/>
      <protection/>
    </xf>
    <xf numFmtId="0" fontId="9" fillId="0" borderId="0" xfId="233" applyFont="1" applyFill="1" applyAlignment="1" quotePrefix="1">
      <alignment horizontal="center"/>
      <protection/>
    </xf>
    <xf numFmtId="0" fontId="9" fillId="0" borderId="0" xfId="233" applyFont="1" applyFill="1" applyAlignment="1">
      <alignment horizontal="center"/>
      <protection/>
    </xf>
    <xf numFmtId="164" fontId="9" fillId="0" borderId="16" xfId="194" applyNumberFormat="1" applyFont="1" applyFill="1" applyBorder="1" applyAlignment="1" quotePrefix="1">
      <alignment horizontal="center"/>
      <protection/>
    </xf>
    <xf numFmtId="164" fontId="9" fillId="0" borderId="17" xfId="194" applyNumberFormat="1" applyFont="1" applyFill="1" applyBorder="1" applyAlignment="1" quotePrefix="1">
      <alignment horizontal="center"/>
      <protection/>
    </xf>
    <xf numFmtId="164" fontId="9" fillId="0" borderId="0" xfId="233" applyNumberFormat="1" applyFont="1" applyFill="1" applyBorder="1" applyAlignment="1">
      <alignment horizontal="center"/>
      <protection/>
    </xf>
    <xf numFmtId="0" fontId="9" fillId="0" borderId="0" xfId="160" applyFont="1" applyFill="1" applyBorder="1" applyAlignment="1">
      <alignment horizontal="left" indent="1"/>
      <protection/>
    </xf>
    <xf numFmtId="0" fontId="9" fillId="0" borderId="50" xfId="0" applyFont="1" applyFill="1" applyBorder="1" applyAlignment="1">
      <alignment/>
    </xf>
    <xf numFmtId="164" fontId="9" fillId="0" borderId="16" xfId="200" applyNumberFormat="1" applyFont="1" applyFill="1" applyBorder="1" applyAlignment="1">
      <alignment horizontal="right"/>
      <protection/>
    </xf>
    <xf numFmtId="164" fontId="9" fillId="0" borderId="17" xfId="200" applyNumberFormat="1" applyFont="1" applyFill="1" applyBorder="1" applyAlignment="1">
      <alignment horizontal="right"/>
      <protection/>
    </xf>
    <xf numFmtId="164" fontId="28" fillId="0" borderId="17" xfId="196" applyNumberFormat="1" applyFont="1" applyFill="1" applyBorder="1" applyAlignment="1" quotePrefix="1">
      <alignment horizontal="right" vertical="center"/>
      <protection/>
    </xf>
    <xf numFmtId="167" fontId="9" fillId="0" borderId="10" xfId="233" applyNumberFormat="1" applyFont="1" applyFill="1" applyBorder="1" applyAlignment="1" applyProtection="1">
      <alignment horizontal="right"/>
      <protection/>
    </xf>
    <xf numFmtId="167" fontId="9" fillId="0" borderId="23" xfId="233" applyNumberFormat="1" applyFont="1" applyFill="1" applyBorder="1" applyAlignment="1" applyProtection="1">
      <alignment horizontal="right"/>
      <protection/>
    </xf>
    <xf numFmtId="167" fontId="9" fillId="0" borderId="73" xfId="233" applyNumberFormat="1" applyFont="1" applyFill="1" applyBorder="1" applyAlignment="1" applyProtection="1">
      <alignment horizontal="right"/>
      <protection/>
    </xf>
    <xf numFmtId="167" fontId="9" fillId="0" borderId="62" xfId="233" applyNumberFormat="1" applyFont="1" applyFill="1" applyBorder="1" applyAlignment="1" applyProtection="1">
      <alignment horizontal="right"/>
      <protection/>
    </xf>
    <xf numFmtId="167" fontId="9" fillId="0" borderId="45" xfId="233" applyNumberFormat="1" applyFont="1" applyFill="1" applyBorder="1" applyAlignment="1" applyProtection="1">
      <alignment horizontal="right"/>
      <protection/>
    </xf>
    <xf numFmtId="167" fontId="9" fillId="0" borderId="67" xfId="233" applyNumberFormat="1" applyFont="1" applyFill="1" applyBorder="1" applyAlignment="1" applyProtection="1">
      <alignment horizontal="right"/>
      <protection/>
    </xf>
    <xf numFmtId="167" fontId="9" fillId="0" borderId="38" xfId="233" applyNumberFormat="1" applyFont="1" applyFill="1" applyBorder="1" applyAlignment="1" applyProtection="1">
      <alignment horizontal="right"/>
      <protection/>
    </xf>
    <xf numFmtId="0" fontId="9" fillId="0" borderId="0" xfId="233" applyFont="1" applyFill="1" applyAlignment="1">
      <alignment horizontal="right"/>
      <protection/>
    </xf>
    <xf numFmtId="167" fontId="9" fillId="0" borderId="45" xfId="233" applyNumberFormat="1" applyFont="1" applyFill="1" applyBorder="1" applyAlignment="1" applyProtection="1" quotePrefix="1">
      <alignment horizontal="right"/>
      <protection/>
    </xf>
    <xf numFmtId="167" fontId="9" fillId="0" borderId="60" xfId="233" applyNumberFormat="1" applyFont="1" applyFill="1" applyBorder="1" applyAlignment="1" applyProtection="1">
      <alignment horizontal="right"/>
      <protection/>
    </xf>
    <xf numFmtId="167" fontId="9" fillId="0" borderId="11" xfId="233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7" fontId="12" fillId="0" borderId="21" xfId="0" applyNumberFormat="1" applyFont="1" applyFill="1" applyBorder="1" applyAlignment="1">
      <alignment horizontal="right"/>
    </xf>
    <xf numFmtId="167" fontId="9" fillId="0" borderId="67" xfId="0" applyNumberFormat="1" applyFont="1" applyFill="1" applyBorder="1" applyAlignment="1">
      <alignment horizontal="right"/>
    </xf>
    <xf numFmtId="167" fontId="28" fillId="0" borderId="0" xfId="265" applyFont="1" applyBorder="1" applyAlignment="1">
      <alignment horizontal="right"/>
      <protection/>
    </xf>
    <xf numFmtId="167" fontId="9" fillId="0" borderId="0" xfId="160" applyNumberFormat="1" applyFont="1" applyBorder="1">
      <alignment/>
      <protection/>
    </xf>
    <xf numFmtId="167" fontId="25" fillId="0" borderId="17" xfId="264" applyFont="1" applyBorder="1" applyAlignment="1">
      <alignment/>
      <protection/>
    </xf>
    <xf numFmtId="0" fontId="23" fillId="0" borderId="45" xfId="213" applyFont="1" applyBorder="1" applyAlignment="1">
      <alignment horizontal="center"/>
      <protection/>
    </xf>
    <xf numFmtId="0" fontId="23" fillId="0" borderId="0" xfId="213" applyFont="1" applyBorder="1" applyAlignment="1">
      <alignment horizontal="center"/>
      <protection/>
    </xf>
    <xf numFmtId="0" fontId="24" fillId="0" borderId="45" xfId="213" applyFont="1" applyBorder="1" applyAlignment="1">
      <alignment horizontal="center"/>
      <protection/>
    </xf>
    <xf numFmtId="0" fontId="24" fillId="0" borderId="0" xfId="213" applyFont="1" applyBorder="1" applyAlignment="1">
      <alignment horizontal="center"/>
      <protection/>
    </xf>
    <xf numFmtId="0" fontId="12" fillId="0" borderId="0" xfId="160" applyFont="1" applyBorder="1" applyAlignment="1">
      <alignment horizontal="center" vertical="center"/>
      <protection/>
    </xf>
    <xf numFmtId="0" fontId="105" fillId="0" borderId="0" xfId="172" applyFont="1" applyBorder="1" applyAlignment="1">
      <alignment horizontal="center"/>
      <protection/>
    </xf>
    <xf numFmtId="0" fontId="100" fillId="0" borderId="0" xfId="172" applyFont="1" applyBorder="1" applyAlignment="1">
      <alignment horizontal="center"/>
      <protection/>
    </xf>
    <xf numFmtId="0" fontId="25" fillId="0" borderId="0" xfId="285" applyFont="1" applyAlignment="1">
      <alignment horizontal="center"/>
      <protection/>
    </xf>
    <xf numFmtId="0" fontId="100" fillId="33" borderId="13" xfId="172" applyFont="1" applyFill="1" applyBorder="1" applyAlignment="1">
      <alignment horizontal="center" vertical="center" wrapText="1"/>
      <protection/>
    </xf>
    <xf numFmtId="0" fontId="100" fillId="33" borderId="20" xfId="172" applyFont="1" applyFill="1" applyBorder="1" applyAlignment="1">
      <alignment horizontal="center" vertical="center" wrapText="1"/>
      <protection/>
    </xf>
    <xf numFmtId="0" fontId="100" fillId="33" borderId="10" xfId="0" applyFont="1" applyFill="1" applyBorder="1" applyAlignment="1">
      <alignment horizontal="center" wrapText="1"/>
    </xf>
    <xf numFmtId="0" fontId="100" fillId="33" borderId="36" xfId="172" applyFont="1" applyFill="1" applyBorder="1" applyAlignment="1">
      <alignment horizontal="center" vertical="center"/>
      <protection/>
    </xf>
    <xf numFmtId="0" fontId="100" fillId="33" borderId="37" xfId="172" applyFont="1" applyFill="1" applyBorder="1" applyAlignment="1">
      <alignment horizontal="center" vertical="center"/>
      <protection/>
    </xf>
    <xf numFmtId="0" fontId="100" fillId="33" borderId="38" xfId="172" applyFont="1" applyFill="1" applyBorder="1" applyAlignment="1">
      <alignment horizontal="center" vertical="center"/>
      <protection/>
    </xf>
    <xf numFmtId="0" fontId="98" fillId="0" borderId="36" xfId="172" applyFont="1" applyBorder="1" applyAlignment="1">
      <alignment horizontal="center"/>
      <protection/>
    </xf>
    <xf numFmtId="0" fontId="98" fillId="0" borderId="37" xfId="172" applyFont="1" applyBorder="1" applyAlignment="1">
      <alignment horizontal="center"/>
      <protection/>
    </xf>
    <xf numFmtId="0" fontId="98" fillId="0" borderId="38" xfId="172" applyFont="1" applyBorder="1" applyAlignment="1">
      <alignment horizontal="center"/>
      <protection/>
    </xf>
    <xf numFmtId="0" fontId="100" fillId="0" borderId="36" xfId="172" applyFont="1" applyBorder="1" applyAlignment="1">
      <alignment horizontal="left"/>
      <protection/>
    </xf>
    <xf numFmtId="0" fontId="100" fillId="0" borderId="37" xfId="172" applyFont="1" applyBorder="1" applyAlignment="1">
      <alignment horizontal="left"/>
      <protection/>
    </xf>
    <xf numFmtId="0" fontId="100" fillId="0" borderId="38" xfId="172" applyFont="1" applyBorder="1" applyAlignment="1">
      <alignment horizontal="left"/>
      <protection/>
    </xf>
    <xf numFmtId="164" fontId="98" fillId="0" borderId="36" xfId="172" applyNumberFormat="1" applyFont="1" applyBorder="1" applyAlignment="1">
      <alignment horizontal="center"/>
      <protection/>
    </xf>
    <xf numFmtId="164" fontId="98" fillId="0" borderId="37" xfId="172" applyNumberFormat="1" applyFont="1" applyBorder="1" applyAlignment="1">
      <alignment horizontal="center"/>
      <protection/>
    </xf>
    <xf numFmtId="164" fontId="98" fillId="0" borderId="38" xfId="172" applyNumberFormat="1" applyFont="1" applyBorder="1" applyAlignment="1">
      <alignment horizontal="center"/>
      <protection/>
    </xf>
    <xf numFmtId="180" fontId="12" fillId="0" borderId="0" xfId="284" applyNumberFormat="1" applyFont="1" applyAlignment="1">
      <alignment horizontal="center"/>
      <protection/>
    </xf>
    <xf numFmtId="180" fontId="8" fillId="0" borderId="0" xfId="284" applyNumberFormat="1" applyFont="1" applyAlignment="1" applyProtection="1">
      <alignment horizontal="center"/>
      <protection/>
    </xf>
    <xf numFmtId="180" fontId="12" fillId="0" borderId="0" xfId="284" applyNumberFormat="1" applyFont="1" applyAlignment="1" applyProtection="1">
      <alignment horizontal="center"/>
      <protection/>
    </xf>
    <xf numFmtId="180" fontId="12" fillId="0" borderId="0" xfId="284" applyNumberFormat="1" applyFont="1" applyBorder="1" applyAlignment="1" quotePrefix="1">
      <alignment horizontal="center"/>
      <protection/>
    </xf>
    <xf numFmtId="180" fontId="12" fillId="33" borderId="71" xfId="284" applyNumberFormat="1" applyFont="1" applyFill="1" applyBorder="1" applyAlignment="1" applyProtection="1">
      <alignment horizontal="center" vertical="center"/>
      <protection/>
    </xf>
    <xf numFmtId="180" fontId="12" fillId="33" borderId="22" xfId="284" applyNumberFormat="1" applyFont="1" applyFill="1" applyBorder="1" applyAlignment="1">
      <alignment horizontal="center" vertical="center"/>
      <protection/>
    </xf>
    <xf numFmtId="180" fontId="12" fillId="34" borderId="82" xfId="284" applyNumberFormat="1" applyFont="1" applyFill="1" applyBorder="1" applyAlignment="1" applyProtection="1">
      <alignment horizontal="center" vertical="center"/>
      <protection/>
    </xf>
    <xf numFmtId="180" fontId="12" fillId="34" borderId="54" xfId="284" applyNumberFormat="1" applyFont="1" applyFill="1" applyBorder="1" applyAlignment="1" applyProtection="1">
      <alignment horizontal="center" vertical="center"/>
      <protection/>
    </xf>
    <xf numFmtId="180" fontId="12" fillId="34" borderId="93" xfId="284" applyNumberFormat="1" applyFont="1" applyFill="1" applyBorder="1" applyAlignment="1" applyProtection="1">
      <alignment horizontal="center" vertical="center"/>
      <protection/>
    </xf>
    <xf numFmtId="180" fontId="12" fillId="34" borderId="94" xfId="284" applyNumberFormat="1" applyFont="1" applyFill="1" applyBorder="1" applyAlignment="1" applyProtection="1">
      <alignment horizontal="center" vertical="center"/>
      <protection/>
    </xf>
    <xf numFmtId="180" fontId="12" fillId="0" borderId="0" xfId="281" applyNumberFormat="1" applyFont="1" applyAlignment="1">
      <alignment horizontal="center"/>
      <protection/>
    </xf>
    <xf numFmtId="180" fontId="8" fillId="0" borderId="0" xfId="281" applyNumberFormat="1" applyFont="1" applyAlignment="1" applyProtection="1">
      <alignment horizontal="center"/>
      <protection/>
    </xf>
    <xf numFmtId="180" fontId="12" fillId="0" borderId="0" xfId="281" applyNumberFormat="1" applyFont="1" applyBorder="1" applyAlignment="1" quotePrefix="1">
      <alignment horizontal="center"/>
      <protection/>
    </xf>
    <xf numFmtId="180" fontId="12" fillId="34" borderId="10" xfId="281" applyNumberFormat="1" applyFont="1" applyFill="1" applyBorder="1" applyAlignment="1" applyProtection="1">
      <alignment horizontal="center" vertical="center"/>
      <protection/>
    </xf>
    <xf numFmtId="180" fontId="12" fillId="34" borderId="37" xfId="281" applyNumberFormat="1" applyFont="1" applyFill="1" applyBorder="1" applyAlignment="1" applyProtection="1" quotePrefix="1">
      <alignment horizontal="center" vertical="center"/>
      <protection/>
    </xf>
    <xf numFmtId="180" fontId="12" fillId="34" borderId="38" xfId="281" applyNumberFormat="1" applyFont="1" applyFill="1" applyBorder="1" applyAlignment="1" applyProtection="1" quotePrefix="1">
      <alignment horizontal="center" vertical="center"/>
      <protection/>
    </xf>
    <xf numFmtId="0" fontId="12" fillId="0" borderId="0" xfId="213" applyFont="1" applyBorder="1" applyAlignment="1">
      <alignment horizontal="center" vertical="center"/>
      <protection/>
    </xf>
    <xf numFmtId="0" fontId="8" fillId="0" borderId="0" xfId="285" applyFont="1" applyAlignment="1">
      <alignment horizontal="center"/>
      <protection/>
    </xf>
    <xf numFmtId="0" fontId="12" fillId="34" borderId="86" xfId="285" applyNumberFormat="1" applyFont="1" applyFill="1" applyBorder="1" applyAlignment="1">
      <alignment horizontal="center" vertical="center"/>
      <protection/>
    </xf>
    <xf numFmtId="0" fontId="12" fillId="34" borderId="76" xfId="285" applyFont="1" applyFill="1" applyBorder="1" applyAlignment="1">
      <alignment horizontal="center" vertical="center"/>
      <protection/>
    </xf>
    <xf numFmtId="0" fontId="12" fillId="34" borderId="63" xfId="285" applyFont="1" applyFill="1" applyBorder="1" applyAlignment="1">
      <alignment horizontal="center" vertical="center"/>
      <protection/>
    </xf>
    <xf numFmtId="0" fontId="12" fillId="34" borderId="20" xfId="285" applyFont="1" applyFill="1" applyBorder="1" applyAlignment="1">
      <alignment horizontal="center" vertical="center"/>
      <protection/>
    </xf>
    <xf numFmtId="0" fontId="12" fillId="34" borderId="54" xfId="213" applyFont="1" applyFill="1" applyBorder="1" applyAlignment="1" applyProtection="1" quotePrefix="1">
      <alignment horizontal="center" vertical="center"/>
      <protection/>
    </xf>
    <xf numFmtId="0" fontId="12" fillId="34" borderId="93" xfId="213" applyFont="1" applyFill="1" applyBorder="1" applyAlignment="1" applyProtection="1" quotePrefix="1">
      <alignment horizontal="center" vertical="center"/>
      <protection/>
    </xf>
    <xf numFmtId="0" fontId="12" fillId="34" borderId="95" xfId="213" applyFont="1" applyFill="1" applyBorder="1" applyAlignment="1" applyProtection="1" quotePrefix="1">
      <alignment horizontal="center" vertical="center"/>
      <protection/>
    </xf>
    <xf numFmtId="0" fontId="12" fillId="34" borderId="54" xfId="285" applyFont="1" applyFill="1" applyBorder="1" applyAlignment="1">
      <alignment horizontal="center" vertical="center"/>
      <protection/>
    </xf>
    <xf numFmtId="0" fontId="12" fillId="34" borderId="95" xfId="285" applyFont="1" applyFill="1" applyBorder="1" applyAlignment="1">
      <alignment horizontal="center" vertical="center"/>
      <protection/>
    </xf>
    <xf numFmtId="0" fontId="12" fillId="34" borderId="96" xfId="285" applyFont="1" applyFill="1" applyBorder="1" applyAlignment="1">
      <alignment horizontal="center" vertical="center"/>
      <protection/>
    </xf>
    <xf numFmtId="180" fontId="12" fillId="0" borderId="0" xfId="287" applyNumberFormat="1" applyFont="1" applyAlignment="1">
      <alignment horizontal="center"/>
      <protection/>
    </xf>
    <xf numFmtId="180" fontId="8" fillId="0" borderId="0" xfId="287" applyNumberFormat="1" applyFont="1" applyAlignment="1" applyProtection="1">
      <alignment horizontal="center"/>
      <protection/>
    </xf>
    <xf numFmtId="180" fontId="12" fillId="0" borderId="0" xfId="287" applyNumberFormat="1" applyFont="1" applyAlignment="1" applyProtection="1">
      <alignment horizontal="center"/>
      <protection/>
    </xf>
    <xf numFmtId="180" fontId="12" fillId="0" borderId="0" xfId="287" applyNumberFormat="1" applyFont="1" applyBorder="1" applyAlignment="1">
      <alignment horizontal="center"/>
      <protection/>
    </xf>
    <xf numFmtId="180" fontId="12" fillId="0" borderId="0" xfId="287" applyNumberFormat="1" applyFont="1" applyBorder="1" applyAlignment="1" quotePrefix="1">
      <alignment horizontal="center"/>
      <protection/>
    </xf>
    <xf numFmtId="180" fontId="12" fillId="34" borderId="82" xfId="284" applyNumberFormat="1" applyFont="1" applyFill="1" applyBorder="1" applyAlignment="1" applyProtection="1" quotePrefix="1">
      <alignment horizontal="center" vertical="center"/>
      <protection/>
    </xf>
    <xf numFmtId="180" fontId="12" fillId="34" borderId="93" xfId="284" applyNumberFormat="1" applyFont="1" applyFill="1" applyBorder="1" applyAlignment="1" applyProtection="1" quotePrefix="1">
      <alignment horizontal="center" vertical="center"/>
      <protection/>
    </xf>
    <xf numFmtId="0" fontId="12" fillId="0" borderId="0" xfId="285" applyFont="1" applyAlignment="1">
      <alignment horizontal="center"/>
      <protection/>
    </xf>
    <xf numFmtId="0" fontId="12" fillId="34" borderId="71" xfId="285" applyFont="1" applyFill="1" applyBorder="1" applyAlignment="1">
      <alignment horizontal="center" vertical="center"/>
      <protection/>
    </xf>
    <xf numFmtId="0" fontId="12" fillId="34" borderId="15" xfId="285" applyFont="1" applyFill="1" applyBorder="1" applyAlignment="1">
      <alignment horizontal="center" vertical="center"/>
      <protection/>
    </xf>
    <xf numFmtId="0" fontId="12" fillId="34" borderId="22" xfId="285" applyFont="1" applyFill="1" applyBorder="1" applyAlignment="1">
      <alignment horizontal="center" vertical="center"/>
      <protection/>
    </xf>
    <xf numFmtId="164" fontId="12" fillId="34" borderId="13" xfId="285" applyNumberFormat="1" applyFont="1" applyFill="1" applyBorder="1" applyAlignment="1">
      <alignment horizontal="center" vertical="center"/>
      <protection/>
    </xf>
    <xf numFmtId="164" fontId="12" fillId="34" borderId="14" xfId="285" applyNumberFormat="1" applyFont="1" applyFill="1" applyBorder="1" applyAlignment="1">
      <alignment horizontal="center" vertical="center"/>
      <protection/>
    </xf>
    <xf numFmtId="0" fontId="12" fillId="34" borderId="60" xfId="285" applyFont="1" applyFill="1" applyBorder="1" applyAlignment="1">
      <alignment horizontal="center" vertical="center"/>
      <protection/>
    </xf>
    <xf numFmtId="0" fontId="12" fillId="0" borderId="0" xfId="288" applyFont="1" applyFill="1" applyAlignment="1">
      <alignment horizontal="center"/>
      <protection/>
    </xf>
    <xf numFmtId="0" fontId="8" fillId="0" borderId="0" xfId="288" applyFont="1" applyFill="1" applyAlignment="1">
      <alignment horizontal="center"/>
      <protection/>
    </xf>
    <xf numFmtId="0" fontId="9" fillId="34" borderId="84" xfId="288" applyFont="1" applyFill="1" applyBorder="1" applyAlignment="1">
      <alignment horizontal="center" vertical="center"/>
      <protection/>
    </xf>
    <xf numFmtId="0" fontId="9" fillId="34" borderId="74" xfId="288" applyFont="1" applyFill="1" applyBorder="1" applyAlignment="1">
      <alignment horizontal="center" vertical="center"/>
      <protection/>
    </xf>
    <xf numFmtId="49" fontId="12" fillId="34" borderId="82" xfId="290" applyNumberFormat="1" applyFont="1" applyFill="1" applyBorder="1" applyAlignment="1">
      <alignment horizontal="center"/>
      <protection/>
    </xf>
    <xf numFmtId="0" fontId="12" fillId="34" borderId="82" xfId="288" applyFont="1" applyFill="1" applyBorder="1" applyAlignment="1" applyProtection="1">
      <alignment horizontal="center" vertical="center"/>
      <protection/>
    </xf>
    <xf numFmtId="0" fontId="12" fillId="34" borderId="82" xfId="288" applyFont="1" applyFill="1" applyBorder="1" applyAlignment="1" applyProtection="1">
      <alignment horizontal="center"/>
      <protection/>
    </xf>
    <xf numFmtId="0" fontId="12" fillId="34" borderId="94" xfId="288" applyFont="1" applyFill="1" applyBorder="1" applyAlignment="1" applyProtection="1">
      <alignment horizontal="center"/>
      <protection/>
    </xf>
    <xf numFmtId="0" fontId="12" fillId="0" borderId="45" xfId="160" applyFont="1" applyBorder="1" applyAlignment="1">
      <alignment horizontal="center"/>
      <protection/>
    </xf>
    <xf numFmtId="0" fontId="9" fillId="0" borderId="16" xfId="160" applyFont="1" applyBorder="1" applyAlignment="1">
      <alignment horizontal="center"/>
      <protection/>
    </xf>
    <xf numFmtId="0" fontId="9" fillId="0" borderId="31" xfId="160" applyFont="1" applyBorder="1" applyAlignment="1">
      <alignment horizontal="center"/>
      <protection/>
    </xf>
    <xf numFmtId="167" fontId="8" fillId="0" borderId="45" xfId="291" applyNumberFormat="1" applyFont="1" applyBorder="1" applyAlignment="1" applyProtection="1">
      <alignment horizontal="center"/>
      <protection/>
    </xf>
    <xf numFmtId="167" fontId="8" fillId="0" borderId="16" xfId="291" applyNumberFormat="1" applyFont="1" applyBorder="1" applyAlignment="1" applyProtection="1">
      <alignment horizontal="center"/>
      <protection/>
    </xf>
    <xf numFmtId="167" fontId="8" fillId="0" borderId="31" xfId="291" applyNumberFormat="1" applyFont="1" applyBorder="1" applyAlignment="1" applyProtection="1">
      <alignment horizontal="center"/>
      <protection/>
    </xf>
    <xf numFmtId="167" fontId="18" fillId="0" borderId="75" xfId="291" applyNumberFormat="1" applyFont="1" applyBorder="1" applyAlignment="1" applyProtection="1">
      <alignment horizontal="right"/>
      <protection/>
    </xf>
    <xf numFmtId="167" fontId="18" fillId="0" borderId="19" xfId="291" applyNumberFormat="1" applyFont="1" applyBorder="1" applyAlignment="1" applyProtection="1">
      <alignment horizontal="right"/>
      <protection/>
    </xf>
    <xf numFmtId="167" fontId="18" fillId="0" borderId="68" xfId="291" applyNumberFormat="1" applyFont="1" applyBorder="1" applyAlignment="1" applyProtection="1">
      <alignment horizontal="right"/>
      <protection/>
    </xf>
    <xf numFmtId="167" fontId="25" fillId="34" borderId="82" xfId="300" applyNumberFormat="1" applyFont="1" applyFill="1" applyBorder="1" applyAlignment="1" applyProtection="1">
      <alignment horizontal="center" wrapText="1"/>
      <protection hidden="1"/>
    </xf>
    <xf numFmtId="167" fontId="12" fillId="34" borderId="54" xfId="300" applyNumberFormat="1" applyFont="1" applyFill="1" applyBorder="1" applyAlignment="1">
      <alignment horizontal="center"/>
      <protection/>
    </xf>
    <xf numFmtId="167" fontId="12" fillId="34" borderId="96" xfId="300" applyNumberFormat="1" applyFont="1" applyFill="1" applyBorder="1" applyAlignment="1">
      <alignment horizontal="center"/>
      <protection/>
    </xf>
    <xf numFmtId="167" fontId="8" fillId="0" borderId="45" xfId="292" applyNumberFormat="1" applyFont="1" applyBorder="1" applyAlignment="1" applyProtection="1">
      <alignment horizontal="center"/>
      <protection/>
    </xf>
    <xf numFmtId="167" fontId="8" fillId="0" borderId="16" xfId="292" applyNumberFormat="1" applyFont="1" applyBorder="1" applyAlignment="1" applyProtection="1">
      <alignment horizontal="center"/>
      <protection/>
    </xf>
    <xf numFmtId="167" fontId="8" fillId="0" borderId="31" xfId="292" applyNumberFormat="1" applyFont="1" applyBorder="1" applyAlignment="1" applyProtection="1">
      <alignment horizontal="center"/>
      <protection/>
    </xf>
    <xf numFmtId="167" fontId="18" fillId="0" borderId="75" xfId="292" applyNumberFormat="1" applyFont="1" applyBorder="1" applyAlignment="1" applyProtection="1">
      <alignment horizontal="right"/>
      <protection/>
    </xf>
    <xf numFmtId="167" fontId="18" fillId="0" borderId="19" xfId="292" applyNumberFormat="1" applyFont="1" applyBorder="1" applyAlignment="1" applyProtection="1">
      <alignment horizontal="right"/>
      <protection/>
    </xf>
    <xf numFmtId="167" fontId="18" fillId="0" borderId="68" xfId="292" applyNumberFormat="1" applyFont="1" applyBorder="1" applyAlignment="1" applyProtection="1">
      <alignment horizontal="right"/>
      <protection/>
    </xf>
    <xf numFmtId="167" fontId="25" fillId="34" borderId="82" xfId="301" applyNumberFormat="1" applyFont="1" applyFill="1" applyBorder="1" applyAlignment="1" applyProtection="1">
      <alignment horizontal="center" wrapText="1"/>
      <protection hidden="1"/>
    </xf>
    <xf numFmtId="167" fontId="12" fillId="34" borderId="54" xfId="301" applyNumberFormat="1" applyFont="1" applyFill="1" applyBorder="1" applyAlignment="1">
      <alignment horizontal="center"/>
      <protection/>
    </xf>
    <xf numFmtId="167" fontId="12" fillId="34" borderId="96" xfId="301" applyNumberFormat="1" applyFont="1" applyFill="1" applyBorder="1" applyAlignment="1">
      <alignment horizontal="center"/>
      <protection/>
    </xf>
    <xf numFmtId="0" fontId="12" fillId="0" borderId="0" xfId="160" applyFont="1" applyAlignment="1">
      <alignment horizontal="center"/>
      <protection/>
    </xf>
    <xf numFmtId="167" fontId="8" fillId="0" borderId="0" xfId="298" applyNumberFormat="1" applyFont="1" applyAlignment="1" applyProtection="1">
      <alignment horizontal="center"/>
      <protection/>
    </xf>
    <xf numFmtId="167" fontId="13" fillId="0" borderId="0" xfId="298" applyNumberFormat="1" applyFont="1" applyAlignment="1" applyProtection="1">
      <alignment horizontal="right"/>
      <protection/>
    </xf>
    <xf numFmtId="167" fontId="25" fillId="34" borderId="82" xfId="302" applyNumberFormat="1" applyFont="1" applyFill="1" applyBorder="1" applyAlignment="1" applyProtection="1">
      <alignment horizontal="center" wrapText="1"/>
      <protection hidden="1"/>
    </xf>
    <xf numFmtId="167" fontId="12" fillId="34" borderId="54" xfId="302" applyNumberFormat="1" applyFont="1" applyFill="1" applyBorder="1" applyAlignment="1">
      <alignment horizontal="center"/>
      <protection/>
    </xf>
    <xf numFmtId="167" fontId="12" fillId="34" borderId="96" xfId="302" applyNumberFormat="1" applyFont="1" applyFill="1" applyBorder="1" applyAlignment="1">
      <alignment horizontal="center"/>
      <protection/>
    </xf>
    <xf numFmtId="167" fontId="8" fillId="0" borderId="0" xfId="299" applyNumberFormat="1" applyFont="1" applyAlignment="1" applyProtection="1">
      <alignment horizontal="center"/>
      <protection/>
    </xf>
    <xf numFmtId="167" fontId="13" fillId="0" borderId="0" xfId="299" applyNumberFormat="1" applyFont="1" applyAlignment="1" applyProtection="1">
      <alignment horizontal="right"/>
      <protection/>
    </xf>
    <xf numFmtId="167" fontId="25" fillId="34" borderId="82" xfId="303" applyNumberFormat="1" applyFont="1" applyFill="1" applyBorder="1" applyAlignment="1" applyProtection="1">
      <alignment horizontal="center" wrapText="1"/>
      <protection hidden="1"/>
    </xf>
    <xf numFmtId="167" fontId="12" fillId="34" borderId="54" xfId="303" applyNumberFormat="1" applyFont="1" applyFill="1" applyBorder="1" applyAlignment="1">
      <alignment horizontal="center"/>
      <protection/>
    </xf>
    <xf numFmtId="167" fontId="12" fillId="34" borderId="96" xfId="303" applyNumberFormat="1" applyFont="1" applyFill="1" applyBorder="1" applyAlignment="1">
      <alignment horizontal="center"/>
      <protection/>
    </xf>
    <xf numFmtId="167" fontId="8" fillId="0" borderId="0" xfId="304" applyNumberFormat="1" applyFont="1" applyAlignment="1" applyProtection="1">
      <alignment horizontal="center"/>
      <protection/>
    </xf>
    <xf numFmtId="167" fontId="13" fillId="0" borderId="0" xfId="304" applyNumberFormat="1" applyFont="1" applyAlignment="1" applyProtection="1">
      <alignment horizontal="right"/>
      <protection/>
    </xf>
    <xf numFmtId="167" fontId="25" fillId="34" borderId="82" xfId="304" applyNumberFormat="1" applyFont="1" applyFill="1" applyBorder="1" applyAlignment="1" applyProtection="1">
      <alignment horizontal="center" wrapText="1"/>
      <protection hidden="1"/>
    </xf>
    <xf numFmtId="167" fontId="12" fillId="34" borderId="54" xfId="304" applyNumberFormat="1" applyFont="1" applyFill="1" applyBorder="1" applyAlignment="1">
      <alignment horizontal="center"/>
      <protection/>
    </xf>
    <xf numFmtId="167" fontId="12" fillId="34" borderId="96" xfId="304" applyNumberFormat="1" applyFont="1" applyFill="1" applyBorder="1" applyAlignment="1">
      <alignment horizontal="center"/>
      <protection/>
    </xf>
    <xf numFmtId="167" fontId="8" fillId="0" borderId="0" xfId="306" applyNumberFormat="1" applyFont="1" applyAlignment="1" applyProtection="1">
      <alignment horizontal="center"/>
      <protection/>
    </xf>
    <xf numFmtId="167" fontId="18" fillId="0" borderId="0" xfId="306" applyNumberFormat="1" applyFont="1" applyAlignment="1" applyProtection="1">
      <alignment horizontal="right"/>
      <protection/>
    </xf>
    <xf numFmtId="167" fontId="25" fillId="34" borderId="82" xfId="305" applyNumberFormat="1" applyFont="1" applyFill="1" applyBorder="1" applyAlignment="1" applyProtection="1">
      <alignment horizontal="center" wrapText="1"/>
      <protection hidden="1"/>
    </xf>
    <xf numFmtId="167" fontId="12" fillId="34" borderId="54" xfId="305" applyNumberFormat="1" applyFont="1" applyFill="1" applyBorder="1" applyAlignment="1">
      <alignment horizontal="center"/>
      <protection/>
    </xf>
    <xf numFmtId="167" fontId="12" fillId="34" borderId="96" xfId="305" applyNumberFormat="1" applyFont="1" applyFill="1" applyBorder="1" applyAlignment="1">
      <alignment horizontal="center"/>
      <protection/>
    </xf>
    <xf numFmtId="0" fontId="12" fillId="0" borderId="0" xfId="160" applyFont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7" fontId="9" fillId="0" borderId="0" xfId="0" applyNumberFormat="1" applyFont="1" applyBorder="1" applyAlignment="1">
      <alignment horizontal="right"/>
    </xf>
    <xf numFmtId="0" fontId="12" fillId="34" borderId="86" xfId="0" applyFont="1" applyFill="1" applyBorder="1" applyAlignment="1">
      <alignment horizontal="center" vertical="center" wrapText="1"/>
    </xf>
    <xf numFmtId="0" fontId="12" fillId="34" borderId="76" xfId="0" applyFont="1" applyFill="1" applyBorder="1" applyAlignment="1">
      <alignment horizontal="center" vertic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82" xfId="0" applyFont="1" applyFill="1" applyBorder="1" applyAlignment="1">
      <alignment horizontal="center" vertical="center"/>
    </xf>
    <xf numFmtId="0" fontId="12" fillId="34" borderId="94" xfId="0" applyFont="1" applyFill="1" applyBorder="1" applyAlignment="1">
      <alignment horizontal="center" vertical="center"/>
    </xf>
    <xf numFmtId="0" fontId="12" fillId="0" borderId="0" xfId="270" applyFont="1" applyAlignment="1">
      <alignment horizontal="center"/>
      <protection/>
    </xf>
    <xf numFmtId="0" fontId="8" fillId="0" borderId="0" xfId="270" applyFont="1" applyAlignment="1">
      <alignment horizontal="center"/>
      <protection/>
    </xf>
    <xf numFmtId="167" fontId="13" fillId="0" borderId="69" xfId="186" applyNumberFormat="1" applyFont="1" applyBorder="1" applyAlignment="1">
      <alignment horizontal="right"/>
      <protection/>
    </xf>
    <xf numFmtId="0" fontId="12" fillId="0" borderId="0" xfId="160" applyFont="1" applyFill="1" applyAlignment="1">
      <alignment horizontal="center"/>
      <protection/>
    </xf>
    <xf numFmtId="0" fontId="8" fillId="0" borderId="0" xfId="160" applyFont="1" applyFill="1" applyBorder="1" applyAlignment="1">
      <alignment horizontal="center"/>
      <protection/>
    </xf>
    <xf numFmtId="0" fontId="8" fillId="0" borderId="69" xfId="160" applyFont="1" applyFill="1" applyBorder="1" applyAlignment="1">
      <alignment horizontal="center"/>
      <protection/>
    </xf>
    <xf numFmtId="0" fontId="8" fillId="0" borderId="86" xfId="160" applyFont="1" applyFill="1" applyBorder="1" applyAlignment="1">
      <alignment horizontal="center"/>
      <protection/>
    </xf>
    <xf numFmtId="0" fontId="8" fillId="0" borderId="29" xfId="160" applyFont="1" applyFill="1" applyBorder="1" applyAlignment="1">
      <alignment horizontal="center"/>
      <protection/>
    </xf>
    <xf numFmtId="0" fontId="8" fillId="0" borderId="80" xfId="160" applyFont="1" applyFill="1" applyBorder="1" applyAlignment="1">
      <alignment horizontal="center"/>
      <protection/>
    </xf>
    <xf numFmtId="0" fontId="12" fillId="34" borderId="93" xfId="160" applyFont="1" applyFill="1" applyBorder="1" applyAlignment="1">
      <alignment horizontal="center"/>
      <protection/>
    </xf>
    <xf numFmtId="0" fontId="12" fillId="34" borderId="94" xfId="160" applyFont="1" applyFill="1" applyBorder="1" applyAlignment="1">
      <alignment horizontal="center"/>
      <protection/>
    </xf>
    <xf numFmtId="0" fontId="12" fillId="34" borderId="84" xfId="160" applyFont="1" applyFill="1" applyBorder="1" applyAlignment="1">
      <alignment horizontal="center"/>
      <protection/>
    </xf>
    <xf numFmtId="0" fontId="12" fillId="34" borderId="82" xfId="160" applyFont="1" applyFill="1" applyBorder="1" applyAlignment="1">
      <alignment horizontal="center"/>
      <protection/>
    </xf>
    <xf numFmtId="180" fontId="12" fillId="34" borderId="71" xfId="283" applyNumberFormat="1" applyFont="1" applyFill="1" applyBorder="1" applyAlignment="1" applyProtection="1">
      <alignment horizontal="center" vertical="center"/>
      <protection/>
    </xf>
    <xf numFmtId="180" fontId="12" fillId="34" borderId="22" xfId="283" applyNumberFormat="1" applyFont="1" applyFill="1" applyBorder="1" applyAlignment="1" applyProtection="1">
      <alignment horizontal="center" vertical="center"/>
      <protection/>
    </xf>
    <xf numFmtId="0" fontId="12" fillId="0" borderId="0" xfId="273" applyFont="1" applyFill="1" applyAlignment="1">
      <alignment horizontal="center" vertical="center"/>
      <protection/>
    </xf>
    <xf numFmtId="0" fontId="8" fillId="0" borderId="0" xfId="273" applyFont="1" applyFill="1" applyAlignment="1">
      <alignment horizontal="center" vertical="center"/>
      <protection/>
    </xf>
    <xf numFmtId="0" fontId="13" fillId="0" borderId="69" xfId="273" applyFont="1" applyFill="1" applyBorder="1" applyAlignment="1">
      <alignment horizontal="right"/>
      <protection/>
    </xf>
    <xf numFmtId="0" fontId="12" fillId="34" borderId="86" xfId="273" applyFont="1" applyFill="1" applyBorder="1" applyAlignment="1">
      <alignment horizontal="center" vertical="center"/>
      <protection/>
    </xf>
    <xf numFmtId="0" fontId="12" fillId="34" borderId="29" xfId="273" applyFont="1" applyFill="1" applyBorder="1" applyAlignment="1">
      <alignment horizontal="center" vertical="center"/>
      <protection/>
    </xf>
    <xf numFmtId="0" fontId="12" fillId="34" borderId="72" xfId="273" applyFont="1" applyFill="1" applyBorder="1" applyAlignment="1">
      <alignment horizontal="center" vertical="center"/>
      <protection/>
    </xf>
    <xf numFmtId="0" fontId="12" fillId="34" borderId="24" xfId="273" applyFont="1" applyFill="1" applyBorder="1" applyAlignment="1">
      <alignment horizontal="center" vertical="center"/>
      <protection/>
    </xf>
    <xf numFmtId="0" fontId="12" fillId="34" borderId="0" xfId="273" applyFont="1" applyFill="1" applyBorder="1" applyAlignment="1">
      <alignment horizontal="center" vertical="center"/>
      <protection/>
    </xf>
    <xf numFmtId="0" fontId="12" fillId="34" borderId="45" xfId="273" applyFont="1" applyFill="1" applyBorder="1" applyAlignment="1">
      <alignment horizontal="center" vertical="center"/>
      <protection/>
    </xf>
    <xf numFmtId="0" fontId="12" fillId="34" borderId="76" xfId="273" applyFont="1" applyFill="1" applyBorder="1" applyAlignment="1">
      <alignment horizontal="center" vertical="center"/>
      <protection/>
    </xf>
    <xf numFmtId="0" fontId="12" fillId="33" borderId="59" xfId="273" applyFont="1" applyFill="1" applyBorder="1" applyAlignment="1">
      <alignment horizontal="center" vertical="center"/>
      <protection/>
    </xf>
    <xf numFmtId="0" fontId="12" fillId="33" borderId="62" xfId="273" applyFont="1" applyFill="1" applyBorder="1" applyAlignment="1">
      <alignment horizontal="center" vertical="center"/>
      <protection/>
    </xf>
    <xf numFmtId="0" fontId="12" fillId="34" borderId="29" xfId="273" applyFont="1" applyFill="1" applyBorder="1" applyAlignment="1" quotePrefix="1">
      <alignment horizontal="center" vertical="center"/>
      <protection/>
    </xf>
    <xf numFmtId="0" fontId="12" fillId="34" borderId="63" xfId="273" applyFont="1" applyFill="1" applyBorder="1" applyAlignment="1">
      <alignment horizontal="center" vertical="center"/>
      <protection/>
    </xf>
    <xf numFmtId="0" fontId="12" fillId="34" borderId="20" xfId="273" applyFont="1" applyFill="1" applyBorder="1" applyAlignment="1">
      <alignment horizontal="center" vertical="center"/>
      <protection/>
    </xf>
    <xf numFmtId="0" fontId="12" fillId="34" borderId="83" xfId="273" applyFont="1" applyFill="1" applyBorder="1" applyAlignment="1">
      <alignment horizontal="center" vertical="center"/>
      <protection/>
    </xf>
    <xf numFmtId="0" fontId="12" fillId="34" borderId="80" xfId="273" applyFont="1" applyFill="1" applyBorder="1" applyAlignment="1">
      <alignment horizontal="center" vertical="center"/>
      <protection/>
    </xf>
    <xf numFmtId="0" fontId="12" fillId="35" borderId="58" xfId="273" applyFont="1" applyFill="1" applyBorder="1" applyAlignment="1">
      <alignment horizontal="center" vertical="center"/>
      <protection/>
    </xf>
    <xf numFmtId="0" fontId="12" fillId="35" borderId="73" xfId="273" applyFont="1" applyFill="1" applyBorder="1" applyAlignment="1">
      <alignment horizontal="center" vertical="center"/>
      <protection/>
    </xf>
    <xf numFmtId="167" fontId="8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7" fontId="12" fillId="33" borderId="58" xfId="0" applyNumberFormat="1" applyFont="1" applyFill="1" applyBorder="1" applyAlignment="1" quotePrefix="1">
      <alignment horizontal="center"/>
    </xf>
    <xf numFmtId="167" fontId="12" fillId="33" borderId="73" xfId="0" applyNumberFormat="1" applyFont="1" applyFill="1" applyBorder="1" applyAlignment="1" quotePrefix="1">
      <alignment horizontal="center"/>
    </xf>
    <xf numFmtId="167" fontId="9" fillId="0" borderId="69" xfId="0" applyNumberFormat="1" applyFont="1" applyFill="1" applyBorder="1" applyAlignment="1">
      <alignment horizontal="center"/>
    </xf>
    <xf numFmtId="167" fontId="8" fillId="0" borderId="0" xfId="160" applyNumberFormat="1" applyFont="1" applyAlignment="1" applyProtection="1">
      <alignment horizontal="center" wrapText="1"/>
      <protection/>
    </xf>
    <xf numFmtId="167" fontId="8" fillId="0" borderId="0" xfId="160" applyNumberFormat="1" applyFont="1" applyAlignment="1" applyProtection="1">
      <alignment horizontal="center"/>
      <protection/>
    </xf>
    <xf numFmtId="0" fontId="12" fillId="33" borderId="86" xfId="160" applyFont="1" applyFill="1" applyBorder="1" applyAlignment="1">
      <alignment horizontal="center" vertical="center"/>
      <protection/>
    </xf>
    <xf numFmtId="0" fontId="12" fillId="33" borderId="97" xfId="160" applyFont="1" applyFill="1" applyBorder="1" applyAlignment="1">
      <alignment horizontal="center" vertical="center"/>
      <protection/>
    </xf>
    <xf numFmtId="0" fontId="12" fillId="33" borderId="63" xfId="160" applyFont="1" applyFill="1" applyBorder="1" applyAlignment="1">
      <alignment horizontal="center" vertical="center"/>
      <protection/>
    </xf>
    <xf numFmtId="0" fontId="12" fillId="33" borderId="48" xfId="160" applyFont="1" applyFill="1" applyBorder="1" applyAlignment="1">
      <alignment horizontal="center" vertical="center"/>
      <protection/>
    </xf>
    <xf numFmtId="0" fontId="12" fillId="33" borderId="82" xfId="160" applyFont="1" applyFill="1" applyBorder="1" applyAlignment="1">
      <alignment horizontal="center" vertical="center"/>
      <protection/>
    </xf>
    <xf numFmtId="0" fontId="12" fillId="33" borderId="93" xfId="160" applyFont="1" applyFill="1" applyBorder="1" applyAlignment="1">
      <alignment horizontal="center" vertical="center"/>
      <protection/>
    </xf>
    <xf numFmtId="0" fontId="12" fillId="33" borderId="94" xfId="160" applyFont="1" applyFill="1" applyBorder="1" applyAlignment="1">
      <alignment horizontal="center" vertical="center"/>
      <protection/>
    </xf>
    <xf numFmtId="0" fontId="9" fillId="0" borderId="98" xfId="160" applyFont="1" applyBorder="1" applyAlignment="1">
      <alignment horizontal="center" vertical="center"/>
      <protection/>
    </xf>
    <xf numFmtId="0" fontId="9" fillId="0" borderId="15" xfId="160" applyFont="1" applyBorder="1" applyAlignment="1">
      <alignment horizontal="center" vertical="center"/>
      <protection/>
    </xf>
    <xf numFmtId="0" fontId="9" fillId="0" borderId="22" xfId="160" applyFont="1" applyBorder="1" applyAlignment="1">
      <alignment horizontal="center" vertical="center"/>
      <protection/>
    </xf>
    <xf numFmtId="0" fontId="9" fillId="0" borderId="12" xfId="160" applyFont="1" applyBorder="1" applyAlignment="1">
      <alignment horizontal="center" vertical="center"/>
      <protection/>
    </xf>
    <xf numFmtId="0" fontId="9" fillId="0" borderId="18" xfId="160" applyFont="1" applyBorder="1" applyAlignment="1">
      <alignment horizontal="center" vertical="center"/>
      <protection/>
    </xf>
    <xf numFmtId="0" fontId="9" fillId="34" borderId="84" xfId="160" applyFont="1" applyFill="1" applyBorder="1" applyAlignment="1">
      <alignment horizontal="center"/>
      <protection/>
    </xf>
    <xf numFmtId="0" fontId="9" fillId="34" borderId="74" xfId="160" applyFont="1" applyFill="1" applyBorder="1" applyAlignment="1">
      <alignment horizontal="center"/>
      <protection/>
    </xf>
    <xf numFmtId="0" fontId="12" fillId="35" borderId="83" xfId="160" applyFont="1" applyFill="1" applyBorder="1" applyAlignment="1">
      <alignment horizontal="center" vertical="center"/>
      <protection/>
    </xf>
    <xf numFmtId="0" fontId="12" fillId="35" borderId="29" xfId="160" applyFont="1" applyFill="1" applyBorder="1" applyAlignment="1">
      <alignment horizontal="center" vertical="center"/>
      <protection/>
    </xf>
    <xf numFmtId="0" fontId="12" fillId="35" borderId="72" xfId="160" applyFont="1" applyFill="1" applyBorder="1" applyAlignment="1">
      <alignment horizontal="center" vertical="center"/>
      <protection/>
    </xf>
    <xf numFmtId="0" fontId="12" fillId="35" borderId="58" xfId="160" applyFont="1" applyFill="1" applyBorder="1" applyAlignment="1">
      <alignment horizontal="center" vertical="center"/>
      <protection/>
    </xf>
    <xf numFmtId="0" fontId="12" fillId="35" borderId="59" xfId="160" applyFont="1" applyFill="1" applyBorder="1" applyAlignment="1">
      <alignment horizontal="center" vertical="center"/>
      <protection/>
    </xf>
    <xf numFmtId="0" fontId="12" fillId="35" borderId="62" xfId="160" applyFont="1" applyFill="1" applyBorder="1" applyAlignment="1">
      <alignment horizontal="center" vertical="center"/>
      <protection/>
    </xf>
    <xf numFmtId="0" fontId="12" fillId="34" borderId="54" xfId="160" applyFont="1" applyFill="1" applyBorder="1" applyAlignment="1">
      <alignment horizontal="center" vertical="center"/>
      <protection/>
    </xf>
    <xf numFmtId="0" fontId="12" fillId="34" borderId="95" xfId="160" applyFont="1" applyFill="1" applyBorder="1" applyAlignment="1">
      <alignment horizontal="center" vertical="center"/>
      <protection/>
    </xf>
    <xf numFmtId="0" fontId="12" fillId="34" borderId="96" xfId="160" applyFont="1" applyFill="1" applyBorder="1" applyAlignment="1">
      <alignment horizontal="center" vertical="center"/>
      <protection/>
    </xf>
    <xf numFmtId="0" fontId="12" fillId="35" borderId="36" xfId="160" applyFont="1" applyFill="1" applyBorder="1" applyAlignment="1">
      <alignment horizontal="center" vertical="center"/>
      <protection/>
    </xf>
    <xf numFmtId="0" fontId="12" fillId="35" borderId="38" xfId="160" applyFont="1" applyFill="1" applyBorder="1" applyAlignment="1">
      <alignment horizontal="center" vertical="center"/>
      <protection/>
    </xf>
    <xf numFmtId="0" fontId="12" fillId="35" borderId="23" xfId="160" applyFont="1" applyFill="1" applyBorder="1" applyAlignment="1">
      <alignment horizontal="center" vertical="center"/>
      <protection/>
    </xf>
    <xf numFmtId="0" fontId="8" fillId="0" borderId="0" xfId="172" applyFont="1" applyAlignment="1" applyProtection="1">
      <alignment horizontal="center" vertical="center"/>
      <protection/>
    </xf>
    <xf numFmtId="0" fontId="18" fillId="0" borderId="0" xfId="172" applyFont="1" applyAlignment="1">
      <alignment horizontal="center" vertical="center"/>
      <protection/>
    </xf>
    <xf numFmtId="0" fontId="3" fillId="0" borderId="0" xfId="172" applyFont="1" applyBorder="1" applyAlignment="1">
      <alignment horizontal="center" vertical="center"/>
      <protection/>
    </xf>
    <xf numFmtId="0" fontId="13" fillId="0" borderId="69" xfId="172" applyFont="1" applyBorder="1" applyAlignment="1">
      <alignment horizontal="right" vertical="center"/>
      <protection/>
    </xf>
    <xf numFmtId="0" fontId="5" fillId="0" borderId="0" xfId="172" applyFont="1" applyBorder="1" applyAlignment="1" quotePrefix="1">
      <alignment horizontal="justify" vertical="center"/>
      <protection/>
    </xf>
    <xf numFmtId="0" fontId="5" fillId="0" borderId="0" xfId="172" applyFont="1" applyBorder="1" applyAlignment="1">
      <alignment horizontal="justify" vertical="center"/>
      <protection/>
    </xf>
    <xf numFmtId="0" fontId="5" fillId="0" borderId="0" xfId="172" applyFont="1" applyAlignment="1" applyProtection="1">
      <alignment horizontal="justify" vertical="center"/>
      <protection/>
    </xf>
    <xf numFmtId="0" fontId="5" fillId="0" borderId="0" xfId="172" applyFont="1" applyAlignment="1">
      <alignment horizontal="justify" vertical="center"/>
      <protection/>
    </xf>
    <xf numFmtId="49" fontId="12" fillId="34" borderId="36" xfId="172" applyNumberFormat="1" applyFont="1" applyFill="1" applyBorder="1" applyAlignment="1">
      <alignment horizontal="center" vertical="center"/>
      <protection/>
    </xf>
    <xf numFmtId="49" fontId="12" fillId="34" borderId="38" xfId="172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2" fillId="34" borderId="71" xfId="172" applyFont="1" applyFill="1" applyBorder="1" applyAlignment="1" applyProtection="1">
      <alignment horizontal="center" vertical="center"/>
      <protection/>
    </xf>
    <xf numFmtId="0" fontId="12" fillId="34" borderId="15" xfId="172" applyFont="1" applyFill="1" applyBorder="1" applyAlignment="1" applyProtection="1">
      <alignment horizontal="center" vertical="center"/>
      <protection/>
    </xf>
    <xf numFmtId="164" fontId="12" fillId="34" borderId="93" xfId="172" applyNumberFormat="1" applyFont="1" applyFill="1" applyBorder="1" applyAlignment="1">
      <alignment horizontal="center" vertical="center"/>
      <protection/>
    </xf>
    <xf numFmtId="164" fontId="12" fillId="34" borderId="82" xfId="172" applyNumberFormat="1" applyFont="1" applyFill="1" applyBorder="1" applyAlignment="1">
      <alignment horizontal="center" vertical="center"/>
      <protection/>
    </xf>
    <xf numFmtId="0" fontId="12" fillId="34" borderId="83" xfId="160" applyFont="1" applyFill="1" applyBorder="1" applyAlignment="1">
      <alignment horizontal="center" wrapText="1"/>
      <protection/>
    </xf>
    <xf numFmtId="0" fontId="89" fillId="0" borderId="80" xfId="172" applyFont="1" applyBorder="1" applyAlignment="1">
      <alignment wrapText="1"/>
      <protection/>
    </xf>
    <xf numFmtId="0" fontId="89" fillId="0" borderId="58" xfId="172" applyFont="1" applyBorder="1" applyAlignment="1">
      <alignment wrapText="1"/>
      <protection/>
    </xf>
    <xf numFmtId="0" fontId="89" fillId="0" borderId="73" xfId="172" applyFont="1" applyBorder="1" applyAlignment="1">
      <alignment wrapText="1"/>
      <protection/>
    </xf>
    <xf numFmtId="0" fontId="95" fillId="27" borderId="13" xfId="0" applyFont="1" applyFill="1" applyBorder="1" applyAlignment="1">
      <alignment horizontal="center" vertical="center" wrapText="1"/>
    </xf>
    <xf numFmtId="0" fontId="95" fillId="27" borderId="20" xfId="0" applyFont="1" applyFill="1" applyBorder="1" applyAlignment="1">
      <alignment horizontal="center" vertical="center" wrapText="1"/>
    </xf>
    <xf numFmtId="2" fontId="95" fillId="27" borderId="36" xfId="0" applyNumberFormat="1" applyFont="1" applyFill="1" applyBorder="1" applyAlignment="1">
      <alignment horizontal="center" vertical="center" wrapText="1"/>
    </xf>
    <xf numFmtId="2" fontId="95" fillId="27" borderId="38" xfId="0" applyNumberFormat="1" applyFont="1" applyFill="1" applyBorder="1" applyAlignment="1">
      <alignment horizontal="center" vertical="center" wrapText="1"/>
    </xf>
    <xf numFmtId="0" fontId="91" fillId="27" borderId="10" xfId="0" applyFont="1" applyFill="1" applyBorder="1" applyAlignment="1">
      <alignment horizontal="center" vertical="center" wrapText="1"/>
    </xf>
    <xf numFmtId="0" fontId="91" fillId="27" borderId="10" xfId="0" applyFont="1" applyFill="1" applyBorder="1" applyAlignment="1">
      <alignment horizontal="left" wrapText="1"/>
    </xf>
    <xf numFmtId="0" fontId="9" fillId="0" borderId="0" xfId="160" applyFont="1" applyBorder="1" applyAlignment="1">
      <alignment horizontal="justify" wrapText="1"/>
      <protection/>
    </xf>
    <xf numFmtId="0" fontId="11" fillId="35" borderId="99" xfId="160" applyFont="1" applyFill="1" applyBorder="1" applyAlignment="1">
      <alignment horizontal="center" wrapText="1"/>
      <protection/>
    </xf>
    <xf numFmtId="0" fontId="11" fillId="35" borderId="100" xfId="160" applyFont="1" applyFill="1" applyBorder="1" applyAlignment="1">
      <alignment horizontal="center" wrapText="1"/>
      <protection/>
    </xf>
    <xf numFmtId="0" fontId="11" fillId="35" borderId="58" xfId="160" applyFont="1" applyFill="1" applyBorder="1" applyAlignment="1">
      <alignment horizontal="center" wrapText="1"/>
      <protection/>
    </xf>
    <xf numFmtId="0" fontId="11" fillId="35" borderId="62" xfId="160" applyFont="1" applyFill="1" applyBorder="1" applyAlignment="1">
      <alignment horizontal="center" wrapText="1"/>
      <protection/>
    </xf>
    <xf numFmtId="0" fontId="11" fillId="35" borderId="101" xfId="160" applyFont="1" applyFill="1" applyBorder="1" applyAlignment="1">
      <alignment horizontal="center" wrapText="1"/>
      <protection/>
    </xf>
    <xf numFmtId="0" fontId="11" fillId="35" borderId="102" xfId="160" applyFont="1" applyFill="1" applyBorder="1" applyAlignment="1">
      <alignment horizontal="center" wrapText="1"/>
      <protection/>
    </xf>
    <xf numFmtId="0" fontId="8" fillId="0" borderId="0" xfId="160" applyFont="1" applyAlignment="1">
      <alignment horizontal="center"/>
      <protection/>
    </xf>
    <xf numFmtId="0" fontId="6" fillId="35" borderId="103" xfId="160" applyFont="1" applyFill="1" applyBorder="1" applyAlignment="1">
      <alignment/>
      <protection/>
    </xf>
    <xf numFmtId="0" fontId="2" fillId="35" borderId="104" xfId="224" applyFill="1" applyBorder="1" applyAlignment="1">
      <alignment/>
      <protection/>
    </xf>
    <xf numFmtId="0" fontId="2" fillId="35" borderId="105" xfId="224" applyFill="1" applyBorder="1" applyAlignment="1">
      <alignment/>
      <protection/>
    </xf>
    <xf numFmtId="0" fontId="11" fillId="35" borderId="106" xfId="160" applyFont="1" applyFill="1" applyBorder="1" applyAlignment="1">
      <alignment horizontal="center"/>
      <protection/>
    </xf>
    <xf numFmtId="0" fontId="11" fillId="35" borderId="107" xfId="160" applyFont="1" applyFill="1" applyBorder="1" applyAlignment="1">
      <alignment horizontal="center"/>
      <protection/>
    </xf>
    <xf numFmtId="0" fontId="11" fillId="35" borderId="37" xfId="160" applyFont="1" applyFill="1" applyBorder="1" applyAlignment="1">
      <alignment horizontal="center"/>
      <protection/>
    </xf>
    <xf numFmtId="0" fontId="2" fillId="0" borderId="38" xfId="224" applyBorder="1" applyAlignment="1">
      <alignment horizontal="center"/>
      <protection/>
    </xf>
    <xf numFmtId="0" fontId="11" fillId="35" borderId="36" xfId="160" applyFont="1" applyFill="1" applyBorder="1" applyAlignment="1">
      <alignment horizontal="center"/>
      <protection/>
    </xf>
    <xf numFmtId="0" fontId="18" fillId="0" borderId="69" xfId="160" applyFont="1" applyBorder="1" applyAlignment="1">
      <alignment horizontal="right"/>
      <protection/>
    </xf>
    <xf numFmtId="1" fontId="12" fillId="33" borderId="71" xfId="160" applyNumberFormat="1" applyFont="1" applyFill="1" applyBorder="1" applyAlignment="1" applyProtection="1">
      <alignment horizontal="center" vertical="center" wrapText="1"/>
      <protection locked="0"/>
    </xf>
    <xf numFmtId="1" fontId="12" fillId="33" borderId="22" xfId="160" applyNumberFormat="1" applyFont="1" applyFill="1" applyBorder="1" applyAlignment="1" applyProtection="1">
      <alignment horizontal="center" vertical="center" wrapText="1"/>
      <protection locked="0"/>
    </xf>
    <xf numFmtId="0" fontId="12" fillId="33" borderId="63" xfId="160" applyFont="1" applyFill="1" applyBorder="1" applyAlignment="1" applyProtection="1">
      <alignment horizontal="center" vertical="center" wrapText="1"/>
      <protection locked="0"/>
    </xf>
    <xf numFmtId="0" fontId="12" fillId="33" borderId="20" xfId="160" applyFont="1" applyFill="1" applyBorder="1" applyAlignment="1" applyProtection="1">
      <alignment horizontal="center" vertical="center" wrapText="1"/>
      <protection locked="0"/>
    </xf>
    <xf numFmtId="0" fontId="12" fillId="33" borderId="54" xfId="160" applyFont="1" applyFill="1" applyBorder="1" applyAlignment="1">
      <alignment horizontal="center" vertical="center" wrapText="1"/>
      <protection/>
    </xf>
    <xf numFmtId="0" fontId="12" fillId="33" borderId="96" xfId="160" applyFont="1" applyFill="1" applyBorder="1" applyAlignment="1">
      <alignment horizontal="center" vertical="center" wrapText="1"/>
      <protection/>
    </xf>
    <xf numFmtId="0" fontId="12" fillId="0" borderId="0" xfId="233" applyFont="1" applyFill="1" applyAlignment="1">
      <alignment horizontal="center" vertical="center"/>
      <protection/>
    </xf>
    <xf numFmtId="14" fontId="8" fillId="0" borderId="0" xfId="233" applyNumberFormat="1" applyFont="1" applyFill="1" applyBorder="1" applyAlignment="1">
      <alignment horizontal="center"/>
      <protection/>
    </xf>
    <xf numFmtId="0" fontId="13" fillId="0" borderId="0" xfId="233" applyFont="1" applyFill="1" applyBorder="1" applyAlignment="1">
      <alignment horizontal="right"/>
      <protection/>
    </xf>
    <xf numFmtId="0" fontId="12" fillId="0" borderId="29" xfId="233" applyFont="1" applyFill="1" applyBorder="1" applyAlignment="1" applyProtection="1">
      <alignment horizontal="center"/>
      <protection/>
    </xf>
    <xf numFmtId="0" fontId="12" fillId="0" borderId="80" xfId="233" applyFont="1" applyFill="1" applyBorder="1" applyAlignment="1" applyProtection="1">
      <alignment horizontal="center"/>
      <protection/>
    </xf>
    <xf numFmtId="168" fontId="12" fillId="0" borderId="36" xfId="233" applyNumberFormat="1" applyFont="1" applyFill="1" applyBorder="1" applyAlignment="1" applyProtection="1" quotePrefix="1">
      <alignment horizontal="center"/>
      <protection/>
    </xf>
    <xf numFmtId="168" fontId="12" fillId="0" borderId="37" xfId="233" applyNumberFormat="1" applyFont="1" applyFill="1" applyBorder="1" applyAlignment="1" applyProtection="1" quotePrefix="1">
      <alignment horizontal="center"/>
      <protection/>
    </xf>
    <xf numFmtId="168" fontId="12" fillId="0" borderId="38" xfId="233" applyNumberFormat="1" applyFont="1" applyFill="1" applyBorder="1" applyAlignment="1" applyProtection="1" quotePrefix="1">
      <alignment horizontal="center"/>
      <protection/>
    </xf>
    <xf numFmtId="168" fontId="12" fillId="0" borderId="23" xfId="233" applyNumberFormat="1" applyFont="1" applyFill="1" applyBorder="1" applyAlignment="1" applyProtection="1" quotePrefix="1">
      <alignment horizontal="center"/>
      <protection/>
    </xf>
    <xf numFmtId="0" fontId="12" fillId="0" borderId="54" xfId="233" applyFont="1" applyFill="1" applyBorder="1" applyAlignment="1" applyProtection="1">
      <alignment horizontal="center"/>
      <protection/>
    </xf>
    <xf numFmtId="0" fontId="12" fillId="0" borderId="95" xfId="233" applyFont="1" applyFill="1" applyBorder="1" applyAlignment="1" applyProtection="1">
      <alignment horizontal="center"/>
      <protection/>
    </xf>
    <xf numFmtId="0" fontId="12" fillId="0" borderId="96" xfId="233" applyFont="1" applyFill="1" applyBorder="1" applyAlignment="1" applyProtection="1">
      <alignment horizontal="center"/>
      <protection/>
    </xf>
    <xf numFmtId="0" fontId="12" fillId="0" borderId="54" xfId="233" applyFont="1" applyFill="1" applyBorder="1" applyAlignment="1" applyProtection="1">
      <alignment horizontal="center" vertical="center"/>
      <protection/>
    </xf>
    <xf numFmtId="0" fontId="12" fillId="0" borderId="95" xfId="233" applyFont="1" applyFill="1" applyBorder="1" applyAlignment="1" applyProtection="1">
      <alignment horizontal="center" vertical="center"/>
      <protection/>
    </xf>
    <xf numFmtId="0" fontId="12" fillId="0" borderId="96" xfId="233" applyFont="1" applyFill="1" applyBorder="1" applyAlignment="1" applyProtection="1">
      <alignment horizontal="center" vertical="center"/>
      <protection/>
    </xf>
    <xf numFmtId="168" fontId="12" fillId="0" borderId="37" xfId="233" applyNumberFormat="1" applyFont="1" applyFill="1" applyBorder="1" applyAlignment="1" applyProtection="1">
      <alignment horizontal="center"/>
      <protection/>
    </xf>
    <xf numFmtId="168" fontId="12" fillId="0" borderId="23" xfId="233" applyNumberFormat="1" applyFont="1" applyFill="1" applyBorder="1" applyAlignment="1" applyProtection="1">
      <alignment horizontal="center"/>
      <protection/>
    </xf>
    <xf numFmtId="168" fontId="12" fillId="0" borderId="54" xfId="233" applyNumberFormat="1" applyFont="1" applyFill="1" applyBorder="1" applyAlignment="1" applyProtection="1" quotePrefix="1">
      <alignment horizontal="center"/>
      <protection/>
    </xf>
    <xf numFmtId="168" fontId="12" fillId="0" borderId="95" xfId="233" applyNumberFormat="1" applyFont="1" applyFill="1" applyBorder="1" applyAlignment="1" applyProtection="1" quotePrefix="1">
      <alignment horizontal="center"/>
      <protection/>
    </xf>
    <xf numFmtId="168" fontId="12" fillId="0" borderId="96" xfId="233" applyNumberFormat="1" applyFont="1" applyFill="1" applyBorder="1" applyAlignment="1" applyProtection="1" quotePrefix="1">
      <alignment horizontal="center"/>
      <protection/>
    </xf>
    <xf numFmtId="164" fontId="12" fillId="0" borderId="0" xfId="233" applyNumberFormat="1" applyFont="1" applyFill="1" applyAlignment="1">
      <alignment horizontal="center"/>
      <protection/>
    </xf>
    <xf numFmtId="164" fontId="8" fillId="0" borderId="0" xfId="233" applyNumberFormat="1" applyFont="1" applyFill="1" applyAlignment="1">
      <alignment horizontal="center"/>
      <protection/>
    </xf>
    <xf numFmtId="164" fontId="13" fillId="0" borderId="0" xfId="233" applyNumberFormat="1" applyFont="1" applyFill="1" applyBorder="1" applyAlignment="1">
      <alignment horizontal="right"/>
      <protection/>
    </xf>
    <xf numFmtId="164" fontId="9" fillId="0" borderId="0" xfId="233" applyNumberFormat="1" applyFont="1" applyFill="1" applyBorder="1" applyAlignment="1">
      <alignment horizontal="right"/>
      <protection/>
    </xf>
    <xf numFmtId="164" fontId="12" fillId="0" borderId="54" xfId="44" applyNumberFormat="1" applyFont="1" applyFill="1" applyBorder="1" applyAlignment="1">
      <alignment horizontal="center" wrapText="1"/>
    </xf>
    <xf numFmtId="164" fontId="12" fillId="0" borderId="95" xfId="44" applyNumberFormat="1" applyFont="1" applyFill="1" applyBorder="1" applyAlignment="1">
      <alignment horizontal="center" wrapText="1"/>
    </xf>
    <xf numFmtId="164" fontId="12" fillId="0" borderId="96" xfId="44" applyNumberFormat="1" applyFont="1" applyFill="1" applyBorder="1" applyAlignment="1">
      <alignment horizontal="center" wrapText="1"/>
    </xf>
    <xf numFmtId="164" fontId="12" fillId="0" borderId="36" xfId="44" applyNumberFormat="1" applyFont="1" applyFill="1" applyBorder="1" applyAlignment="1" quotePrefix="1">
      <alignment horizontal="center"/>
    </xf>
    <xf numFmtId="164" fontId="12" fillId="0" borderId="38" xfId="44" applyNumberFormat="1" applyFont="1" applyFill="1" applyBorder="1" applyAlignment="1" quotePrefix="1">
      <alignment horizontal="center"/>
    </xf>
    <xf numFmtId="164" fontId="12" fillId="0" borderId="23" xfId="44" applyNumberFormat="1" applyFont="1" applyFill="1" applyBorder="1" applyAlignment="1" quotePrefix="1">
      <alignment horizontal="center"/>
    </xf>
    <xf numFmtId="0" fontId="12" fillId="0" borderId="0" xfId="233" applyFont="1" applyFill="1" applyAlignment="1">
      <alignment horizontal="center"/>
      <protection/>
    </xf>
    <xf numFmtId="0" fontId="8" fillId="0" borderId="0" xfId="233" applyFont="1" applyFill="1" applyAlignment="1">
      <alignment horizontal="center"/>
      <protection/>
    </xf>
    <xf numFmtId="0" fontId="13" fillId="0" borderId="69" xfId="233" applyFont="1" applyFill="1" applyBorder="1" applyAlignment="1">
      <alignment horizontal="center"/>
      <protection/>
    </xf>
    <xf numFmtId="164" fontId="12" fillId="0" borderId="0" xfId="233" applyNumberFormat="1" applyFont="1" applyFill="1" applyBorder="1" applyAlignment="1">
      <alignment horizontal="center"/>
      <protection/>
    </xf>
    <xf numFmtId="164" fontId="8" fillId="0" borderId="0" xfId="233" applyNumberFormat="1" applyFont="1" applyFill="1" applyBorder="1" applyAlignment="1" applyProtection="1">
      <alignment horizontal="center"/>
      <protection/>
    </xf>
    <xf numFmtId="0" fontId="12" fillId="33" borderId="36" xfId="274" applyFont="1" applyFill="1" applyBorder="1" applyAlignment="1">
      <alignment horizontal="center" vertical="center" wrapText="1"/>
      <protection/>
    </xf>
    <xf numFmtId="0" fontId="12" fillId="33" borderId="38" xfId="274" applyFont="1" applyFill="1" applyBorder="1" applyAlignment="1">
      <alignment horizontal="center" vertical="center" wrapText="1"/>
      <protection/>
    </xf>
    <xf numFmtId="0" fontId="12" fillId="33" borderId="36" xfId="274" applyFont="1" applyFill="1" applyBorder="1" applyAlignment="1">
      <alignment horizontal="center" vertical="center"/>
      <protection/>
    </xf>
    <xf numFmtId="0" fontId="12" fillId="33" borderId="23" xfId="274" applyFont="1" applyFill="1" applyBorder="1" applyAlignment="1">
      <alignment horizontal="center" vertical="center"/>
      <protection/>
    </xf>
    <xf numFmtId="39" fontId="12" fillId="33" borderId="86" xfId="274" applyNumberFormat="1" applyFont="1" applyFill="1" applyBorder="1" applyAlignment="1">
      <alignment horizontal="center" vertical="center"/>
      <protection/>
    </xf>
    <xf numFmtId="39" fontId="12" fillId="33" borderId="24" xfId="274" applyNumberFormat="1" applyFont="1" applyFill="1" applyBorder="1" applyAlignment="1" quotePrefix="1">
      <alignment horizontal="center" vertical="center"/>
      <protection/>
    </xf>
    <xf numFmtId="185" fontId="12" fillId="36" borderId="54" xfId="205" applyNumberFormat="1" applyFont="1" applyFill="1" applyBorder="1" applyAlignment="1">
      <alignment horizontal="center" vertical="center"/>
      <protection/>
    </xf>
    <xf numFmtId="185" fontId="12" fillId="36" borderId="95" xfId="205" applyNumberFormat="1" applyFont="1" applyFill="1" applyBorder="1" applyAlignment="1">
      <alignment horizontal="center" vertical="center"/>
      <protection/>
    </xf>
    <xf numFmtId="185" fontId="12" fillId="36" borderId="96" xfId="205" applyNumberFormat="1" applyFont="1" applyFill="1" applyBorder="1" applyAlignment="1">
      <alignment horizontal="center" vertical="center"/>
      <protection/>
    </xf>
    <xf numFmtId="0" fontId="12" fillId="33" borderId="36" xfId="274" applyNumberFormat="1" applyFont="1" applyFill="1" applyBorder="1" applyAlignment="1">
      <alignment horizontal="center"/>
      <protection/>
    </xf>
    <xf numFmtId="0" fontId="12" fillId="33" borderId="38" xfId="274" applyNumberFormat="1" applyFont="1" applyFill="1" applyBorder="1" applyAlignment="1" quotePrefix="1">
      <alignment horizontal="center"/>
      <protection/>
    </xf>
    <xf numFmtId="39" fontId="12" fillId="33" borderId="36" xfId="274" applyNumberFormat="1" applyFont="1" applyFill="1" applyBorder="1" applyAlignment="1" quotePrefix="1">
      <alignment horizontal="center"/>
      <protection/>
    </xf>
    <xf numFmtId="39" fontId="12" fillId="33" borderId="37" xfId="274" applyNumberFormat="1" applyFont="1" applyFill="1" applyBorder="1" applyAlignment="1" quotePrefix="1">
      <alignment horizontal="center"/>
      <protection/>
    </xf>
    <xf numFmtId="39" fontId="12" fillId="33" borderId="23" xfId="274" applyNumberFormat="1" applyFont="1" applyFill="1" applyBorder="1" applyAlignment="1" quotePrefix="1">
      <alignment horizontal="center"/>
      <protection/>
    </xf>
    <xf numFmtId="39" fontId="12" fillId="33" borderId="71" xfId="274" applyNumberFormat="1" applyFont="1" applyFill="1" applyBorder="1" applyAlignment="1">
      <alignment horizontal="center" vertical="center"/>
      <protection/>
    </xf>
    <xf numFmtId="39" fontId="12" fillId="33" borderId="15" xfId="274" applyNumberFormat="1" applyFont="1" applyFill="1" applyBorder="1" applyAlignment="1">
      <alignment horizontal="center" vertical="center"/>
      <protection/>
    </xf>
    <xf numFmtId="39" fontId="12" fillId="33" borderId="22" xfId="274" applyNumberFormat="1" applyFont="1" applyFill="1" applyBorder="1" applyAlignment="1">
      <alignment horizontal="center" vertical="center"/>
      <protection/>
    </xf>
    <xf numFmtId="0" fontId="12" fillId="33" borderId="23" xfId="274" applyNumberFormat="1" applyFont="1" applyFill="1" applyBorder="1" applyAlignment="1" quotePrefix="1">
      <alignment horizontal="center"/>
      <protection/>
    </xf>
    <xf numFmtId="39" fontId="12" fillId="0" borderId="0" xfId="274" applyNumberFormat="1" applyFont="1" applyFill="1" applyBorder="1" applyAlignment="1" quotePrefix="1">
      <alignment horizontal="center"/>
      <protection/>
    </xf>
    <xf numFmtId="185" fontId="25" fillId="36" borderId="83" xfId="201" applyNumberFormat="1" applyFont="1" applyFill="1" applyBorder="1" applyAlignment="1">
      <alignment horizontal="center" vertical="center"/>
      <protection/>
    </xf>
    <xf numFmtId="185" fontId="25" fillId="36" borderId="29" xfId="201" applyNumberFormat="1" applyFont="1" applyFill="1" applyBorder="1" applyAlignment="1">
      <alignment horizontal="center" vertical="center"/>
      <protection/>
    </xf>
    <xf numFmtId="185" fontId="25" fillId="36" borderId="80" xfId="201" applyNumberFormat="1" applyFont="1" applyFill="1" applyBorder="1" applyAlignment="1">
      <alignment horizontal="center" vertical="center"/>
      <protection/>
    </xf>
    <xf numFmtId="0" fontId="12" fillId="33" borderId="10" xfId="273" applyFont="1" applyFill="1" applyBorder="1" applyAlignment="1" quotePrefix="1">
      <alignment horizontal="center"/>
      <protection/>
    </xf>
    <xf numFmtId="0" fontId="12" fillId="33" borderId="11" xfId="273" applyFont="1" applyFill="1" applyBorder="1" applyAlignment="1">
      <alignment horizontal="center"/>
      <protection/>
    </xf>
    <xf numFmtId="0" fontId="12" fillId="33" borderId="15" xfId="273" applyFont="1" applyFill="1" applyBorder="1" applyAlignment="1">
      <alignment horizontal="center" vertical="center"/>
      <protection/>
    </xf>
    <xf numFmtId="0" fontId="12" fillId="33" borderId="22" xfId="273" applyFont="1" applyFill="1" applyBorder="1" applyAlignment="1">
      <alignment horizontal="center" vertical="center"/>
      <protection/>
    </xf>
    <xf numFmtId="0" fontId="12" fillId="33" borderId="36" xfId="273" applyFont="1" applyFill="1" applyBorder="1" applyAlignment="1">
      <alignment horizontal="center"/>
      <protection/>
    </xf>
    <xf numFmtId="0" fontId="12" fillId="33" borderId="38" xfId="273" applyFont="1" applyFill="1" applyBorder="1" applyAlignment="1">
      <alignment horizontal="center"/>
      <protection/>
    </xf>
    <xf numFmtId="0" fontId="12" fillId="33" borderId="10" xfId="273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0" fontId="12" fillId="33" borderId="95" xfId="273" applyFont="1" applyFill="1" applyBorder="1" applyAlignment="1">
      <alignment horizontal="center" vertical="center"/>
      <protection/>
    </xf>
    <xf numFmtId="0" fontId="12" fillId="36" borderId="108" xfId="273" applyFont="1" applyFill="1" applyBorder="1" applyAlignment="1">
      <alignment horizontal="center" vertical="center"/>
      <protection/>
    </xf>
    <xf numFmtId="0" fontId="12" fillId="36" borderId="95" xfId="273" applyFont="1" applyFill="1" applyBorder="1" applyAlignment="1">
      <alignment horizontal="center" vertical="center"/>
      <protection/>
    </xf>
    <xf numFmtId="0" fontId="12" fillId="36" borderId="96" xfId="273" applyFont="1" applyFill="1" applyBorder="1" applyAlignment="1">
      <alignment horizontal="center" vertical="center"/>
      <protection/>
    </xf>
    <xf numFmtId="0" fontId="12" fillId="33" borderId="58" xfId="273" applyFont="1" applyFill="1" applyBorder="1" applyAlignment="1">
      <alignment horizontal="center"/>
      <protection/>
    </xf>
    <xf numFmtId="0" fontId="12" fillId="33" borderId="59" xfId="273" applyFont="1" applyFill="1" applyBorder="1" applyAlignment="1">
      <alignment horizontal="center"/>
      <protection/>
    </xf>
    <xf numFmtId="0" fontId="12" fillId="33" borderId="36" xfId="273" applyFont="1" applyFill="1" applyBorder="1" applyAlignment="1" quotePrefix="1">
      <alignment horizontal="center"/>
      <protection/>
    </xf>
    <xf numFmtId="0" fontId="12" fillId="33" borderId="37" xfId="273" applyFont="1" applyFill="1" applyBorder="1" applyAlignment="1">
      <alignment horizontal="center"/>
      <protection/>
    </xf>
    <xf numFmtId="179" fontId="12" fillId="37" borderId="108" xfId="0" applyNumberFormat="1" applyFont="1" applyFill="1" applyBorder="1" applyAlignment="1">
      <alignment horizontal="center" vertical="center"/>
    </xf>
    <xf numFmtId="179" fontId="12" fillId="37" borderId="57" xfId="0" applyNumberFormat="1" applyFont="1" applyFill="1" applyBorder="1" applyAlignment="1">
      <alignment horizontal="center" vertical="center"/>
    </xf>
    <xf numFmtId="0" fontId="12" fillId="37" borderId="54" xfId="0" applyFont="1" applyFill="1" applyBorder="1" applyAlignment="1">
      <alignment horizontal="center"/>
    </xf>
    <xf numFmtId="0" fontId="12" fillId="37" borderId="95" xfId="0" applyFont="1" applyFill="1" applyBorder="1" applyAlignment="1">
      <alignment horizontal="center"/>
    </xf>
    <xf numFmtId="0" fontId="12" fillId="37" borderId="96" xfId="0" applyFont="1" applyFill="1" applyBorder="1" applyAlignment="1">
      <alignment horizontal="center"/>
    </xf>
    <xf numFmtId="0" fontId="12" fillId="37" borderId="108" xfId="0" applyFont="1" applyFill="1" applyBorder="1" applyAlignment="1">
      <alignment horizontal="center"/>
    </xf>
    <xf numFmtId="39" fontId="12" fillId="37" borderId="36" xfId="0" applyNumberFormat="1" applyFont="1" applyFill="1" applyBorder="1" applyAlignment="1" applyProtection="1" quotePrefix="1">
      <alignment horizontal="center"/>
      <protection/>
    </xf>
    <xf numFmtId="39" fontId="12" fillId="37" borderId="37" xfId="0" applyNumberFormat="1" applyFont="1" applyFill="1" applyBorder="1" applyAlignment="1" applyProtection="1" quotePrefix="1">
      <alignment horizontal="center"/>
      <protection/>
    </xf>
    <xf numFmtId="39" fontId="12" fillId="37" borderId="88" xfId="0" applyNumberFormat="1" applyFont="1" applyFill="1" applyBorder="1" applyAlignment="1" applyProtection="1" quotePrefix="1">
      <alignment horizontal="center" vertical="center"/>
      <protection/>
    </xf>
    <xf numFmtId="39" fontId="12" fillId="37" borderId="40" xfId="0" applyNumberFormat="1" applyFont="1" applyFill="1" applyBorder="1" applyAlignment="1" applyProtection="1" quotePrefix="1">
      <alignment horizontal="center" vertical="center"/>
      <protection/>
    </xf>
    <xf numFmtId="39" fontId="12" fillId="37" borderId="76" xfId="0" applyNumberFormat="1" applyFont="1" applyFill="1" applyBorder="1" applyAlignment="1" applyProtection="1" quotePrefix="1">
      <alignment horizontal="center" vertical="center"/>
      <protection/>
    </xf>
    <xf numFmtId="39" fontId="12" fillId="37" borderId="62" xfId="0" applyNumberFormat="1" applyFont="1" applyFill="1" applyBorder="1" applyAlignment="1" applyProtection="1" quotePrefix="1">
      <alignment horizontal="center" vertical="center"/>
      <protection/>
    </xf>
    <xf numFmtId="39" fontId="12" fillId="37" borderId="56" xfId="0" applyNumberFormat="1" applyFont="1" applyFill="1" applyBorder="1" applyAlignment="1" applyProtection="1" quotePrefix="1">
      <alignment horizontal="center" vertical="center"/>
      <protection/>
    </xf>
    <xf numFmtId="39" fontId="12" fillId="37" borderId="87" xfId="0" applyNumberFormat="1" applyFont="1" applyFill="1" applyBorder="1" applyAlignment="1" applyProtection="1" quotePrefix="1">
      <alignment horizontal="center" vertical="center"/>
      <protection/>
    </xf>
    <xf numFmtId="39" fontId="12" fillId="37" borderId="58" xfId="0" applyNumberFormat="1" applyFont="1" applyFill="1" applyBorder="1" applyAlignment="1" applyProtection="1" quotePrefix="1">
      <alignment horizontal="center" vertical="center"/>
      <protection/>
    </xf>
    <xf numFmtId="39" fontId="12" fillId="37" borderId="73" xfId="0" applyNumberFormat="1" applyFont="1" applyFill="1" applyBorder="1" applyAlignment="1" applyProtection="1" quotePrefix="1">
      <alignment horizontal="center" vertical="center"/>
      <protection/>
    </xf>
    <xf numFmtId="39" fontId="12" fillId="37" borderId="36" xfId="0" applyNumberFormat="1" applyFont="1" applyFill="1" applyBorder="1" applyAlignment="1" applyProtection="1">
      <alignment horizontal="center" vertical="center"/>
      <protection/>
    </xf>
    <xf numFmtId="39" fontId="12" fillId="37" borderId="38" xfId="0" applyNumberFormat="1" applyFont="1" applyFill="1" applyBorder="1" applyAlignment="1" applyProtection="1">
      <alignment horizontal="center" vertical="center"/>
      <protection/>
    </xf>
    <xf numFmtId="39" fontId="12" fillId="37" borderId="37" xfId="0" applyNumberFormat="1" applyFont="1" applyFill="1" applyBorder="1" applyAlignment="1" applyProtection="1">
      <alignment horizontal="center" vertical="center" wrapText="1"/>
      <protection/>
    </xf>
    <xf numFmtId="0" fontId="12" fillId="33" borderId="36" xfId="160" applyFont="1" applyFill="1" applyBorder="1" applyAlignment="1" quotePrefix="1">
      <alignment horizontal="center"/>
      <protection/>
    </xf>
    <xf numFmtId="0" fontId="12" fillId="33" borderId="23" xfId="160" applyFont="1" applyFill="1" applyBorder="1" applyAlignment="1">
      <alignment horizontal="center"/>
      <protection/>
    </xf>
    <xf numFmtId="0" fontId="13" fillId="0" borderId="69" xfId="160" applyFont="1" applyBorder="1" applyAlignment="1">
      <alignment horizontal="right"/>
      <protection/>
    </xf>
    <xf numFmtId="0" fontId="12" fillId="33" borderId="71" xfId="273" applyFont="1" applyFill="1" applyBorder="1" applyAlignment="1">
      <alignment horizontal="center" vertical="center"/>
      <protection/>
    </xf>
    <xf numFmtId="0" fontId="12" fillId="33" borderId="95" xfId="273" applyFont="1" applyFill="1" applyBorder="1" applyAlignment="1">
      <alignment horizontal="center"/>
      <protection/>
    </xf>
    <xf numFmtId="0" fontId="12" fillId="33" borderId="96" xfId="273" applyFont="1" applyFill="1" applyBorder="1" applyAlignment="1">
      <alignment horizontal="center"/>
      <protection/>
    </xf>
    <xf numFmtId="0" fontId="12" fillId="33" borderId="23" xfId="273" applyFont="1" applyFill="1" applyBorder="1" applyAlignment="1">
      <alignment horizontal="center"/>
      <protection/>
    </xf>
    <xf numFmtId="0" fontId="12" fillId="33" borderId="36" xfId="160" applyFont="1" applyFill="1" applyBorder="1" applyAlignment="1">
      <alignment horizontal="center"/>
      <protection/>
    </xf>
    <xf numFmtId="0" fontId="12" fillId="33" borderId="37" xfId="160" applyFont="1" applyFill="1" applyBorder="1" applyAlignment="1">
      <alignment horizontal="center"/>
      <protection/>
    </xf>
    <xf numFmtId="0" fontId="9" fillId="0" borderId="0" xfId="160" applyFont="1" applyFill="1" applyBorder="1" applyAlignment="1">
      <alignment horizontal="left"/>
      <protection/>
    </xf>
    <xf numFmtId="0" fontId="8" fillId="0" borderId="0" xfId="160" applyFont="1" applyFill="1" applyAlignment="1">
      <alignment horizontal="center"/>
      <protection/>
    </xf>
    <xf numFmtId="0" fontId="13" fillId="0" borderId="69" xfId="160" applyFont="1" applyFill="1" applyBorder="1" applyAlignment="1">
      <alignment horizontal="right"/>
      <protection/>
    </xf>
    <xf numFmtId="0" fontId="12" fillId="33" borderId="86" xfId="160" applyFont="1" applyFill="1" applyBorder="1" applyAlignment="1">
      <alignment horizontal="center"/>
      <protection/>
    </xf>
    <xf numFmtId="0" fontId="12" fillId="33" borderId="29" xfId="160" applyFont="1" applyFill="1" applyBorder="1" applyAlignment="1">
      <alignment horizontal="center"/>
      <protection/>
    </xf>
    <xf numFmtId="0" fontId="12" fillId="33" borderId="76" xfId="160" applyFont="1" applyFill="1" applyBorder="1" applyAlignment="1">
      <alignment horizontal="center"/>
      <protection/>
    </xf>
    <xf numFmtId="0" fontId="12" fillId="33" borderId="59" xfId="160" applyFont="1" applyFill="1" applyBorder="1" applyAlignment="1">
      <alignment horizontal="center"/>
      <protection/>
    </xf>
    <xf numFmtId="0" fontId="8" fillId="0" borderId="0" xfId="160" applyFont="1" applyAlignment="1">
      <alignment horizontal="center" vertical="center"/>
      <protection/>
    </xf>
    <xf numFmtId="0" fontId="12" fillId="33" borderId="71" xfId="273" applyFont="1" applyFill="1" applyBorder="1" applyAlignment="1" applyProtection="1">
      <alignment horizontal="center" vertical="center"/>
      <protection/>
    </xf>
    <xf numFmtId="0" fontId="12" fillId="33" borderId="22" xfId="273" applyFont="1" applyFill="1" applyBorder="1" applyAlignment="1" applyProtection="1">
      <alignment horizontal="center" vertical="center"/>
      <protection/>
    </xf>
    <xf numFmtId="0" fontId="12" fillId="33" borderId="95" xfId="273" applyFont="1" applyFill="1" applyBorder="1" applyAlignment="1" applyProtection="1">
      <alignment horizontal="center" vertical="center"/>
      <protection/>
    </xf>
    <xf numFmtId="0" fontId="12" fillId="33" borderId="96" xfId="273" applyFont="1" applyFill="1" applyBorder="1" applyAlignment="1" applyProtection="1">
      <alignment horizontal="center" vertical="center"/>
      <protection/>
    </xf>
    <xf numFmtId="0" fontId="12" fillId="33" borderId="86" xfId="273" applyFont="1" applyFill="1" applyBorder="1" applyAlignment="1" applyProtection="1">
      <alignment horizontal="center" vertical="center"/>
      <protection/>
    </xf>
    <xf numFmtId="0" fontId="12" fillId="33" borderId="29" xfId="273" applyFont="1" applyFill="1" applyBorder="1" applyAlignment="1" applyProtection="1">
      <alignment horizontal="center" vertical="center"/>
      <protection/>
    </xf>
    <xf numFmtId="0" fontId="12" fillId="33" borderId="80" xfId="273" applyFont="1" applyFill="1" applyBorder="1" applyAlignment="1" applyProtection="1">
      <alignment horizontal="center" vertical="center"/>
      <protection/>
    </xf>
  </cellXfs>
  <cellStyles count="3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7 2" xfId="53"/>
    <cellStyle name="Comma 18" xfId="54"/>
    <cellStyle name="Comma 18 2" xfId="55"/>
    <cellStyle name="Comma 19" xfId="56"/>
    <cellStyle name="Comma 19 2" xfId="57"/>
    <cellStyle name="Comma 2" xfId="58"/>
    <cellStyle name="Comma 2 10" xfId="59"/>
    <cellStyle name="Comma 2 11" xfId="60"/>
    <cellStyle name="Comma 2 12" xfId="61"/>
    <cellStyle name="Comma 2 13" xfId="62"/>
    <cellStyle name="Comma 2 14" xfId="63"/>
    <cellStyle name="Comma 2 15" xfId="64"/>
    <cellStyle name="Comma 2 16" xfId="65"/>
    <cellStyle name="Comma 2 17" xfId="66"/>
    <cellStyle name="Comma 2 18" xfId="67"/>
    <cellStyle name="Comma 2 19" xfId="68"/>
    <cellStyle name="Comma 2 2" xfId="69"/>
    <cellStyle name="Comma 2 2 2" xfId="70"/>
    <cellStyle name="Comma 2 2 2 2" xfId="71"/>
    <cellStyle name="Comma 2 2 2 2 2" xfId="72"/>
    <cellStyle name="Comma 2 2 2 2 3" xfId="73"/>
    <cellStyle name="Comma 2 2 2 2 3 2" xfId="74"/>
    <cellStyle name="Comma 2 2 2 2 3 2 2" xfId="75"/>
    <cellStyle name="Comma 2 2 2 2 3 3" xfId="76"/>
    <cellStyle name="Comma 2 2 2 2 3 3 2" xfId="77"/>
    <cellStyle name="Comma 2 2 2 2 3 4" xfId="78"/>
    <cellStyle name="Comma 2 2 2 2 3 4 2" xfId="79"/>
    <cellStyle name="Comma 2 2 2 2 3 4 2 2" xfId="80"/>
    <cellStyle name="Comma 2 2 2 2 3 4 3" xfId="81"/>
    <cellStyle name="Comma 2 2 2 2 3 4 4" xfId="82"/>
    <cellStyle name="Comma 2 2 2 2 3 5" xfId="83"/>
    <cellStyle name="Comma 2 2 2 2 4" xfId="84"/>
    <cellStyle name="Comma 2 2 2 2 4 2" xfId="85"/>
    <cellStyle name="Comma 2 2 2 2 4 2 2" xfId="86"/>
    <cellStyle name="Comma 2 2 2 2 4 2 3" xfId="87"/>
    <cellStyle name="Comma 2 2 2 2 4 3" xfId="88"/>
    <cellStyle name="Comma 2 2 2 2 5" xfId="89"/>
    <cellStyle name="Comma 2 2 2 3" xfId="90"/>
    <cellStyle name="Comma 2 2 3" xfId="91"/>
    <cellStyle name="Comma 2 2 3 2" xfId="92"/>
    <cellStyle name="Comma 2 2 3 2 2" xfId="93"/>
    <cellStyle name="Comma 2 2 3 3" xfId="94"/>
    <cellStyle name="Comma 2 20" xfId="95"/>
    <cellStyle name="Comma 2 21" xfId="96"/>
    <cellStyle name="Comma 2 22" xfId="97"/>
    <cellStyle name="Comma 2 23" xfId="98"/>
    <cellStyle name="Comma 2 24" xfId="99"/>
    <cellStyle name="Comma 2 25" xfId="100"/>
    <cellStyle name="Comma 2 26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omma 2 9" xfId="108"/>
    <cellStyle name="Comma 20" xfId="109"/>
    <cellStyle name="Comma 20 2" xfId="110"/>
    <cellStyle name="Comma 27" xfId="111"/>
    <cellStyle name="Comma 27 2" xfId="112"/>
    <cellStyle name="Comma 29" xfId="113"/>
    <cellStyle name="Comma 29 2" xfId="114"/>
    <cellStyle name="Comma 3" xfId="115"/>
    <cellStyle name="Comma 3 2" xfId="116"/>
    <cellStyle name="Comma 3 3" xfId="117"/>
    <cellStyle name="Comma 3 39" xfId="118"/>
    <cellStyle name="Comma 3 4" xfId="119"/>
    <cellStyle name="Comma 3 4 2" xfId="120"/>
    <cellStyle name="Comma 3 4 2 2" xfId="121"/>
    <cellStyle name="Comma 3 4 2 3" xfId="122"/>
    <cellStyle name="Comma 3 4 3" xfId="123"/>
    <cellStyle name="Comma 30" xfId="124"/>
    <cellStyle name="Comma 30 2" xfId="125"/>
    <cellStyle name="Comma 4" xfId="126"/>
    <cellStyle name="Comma 4 2" xfId="127"/>
    <cellStyle name="Comma 4 2 2" xfId="128"/>
    <cellStyle name="Comma 4 3" xfId="129"/>
    <cellStyle name="Comma 4 3 2" xfId="130"/>
    <cellStyle name="Comma 4 4" xfId="131"/>
    <cellStyle name="Comma 5" xfId="132"/>
    <cellStyle name="Comma 5 2" xfId="133"/>
    <cellStyle name="Comma 6" xfId="134"/>
    <cellStyle name="Comma 67 2" xfId="135"/>
    <cellStyle name="Comma 7" xfId="136"/>
    <cellStyle name="Comma 70" xfId="137"/>
    <cellStyle name="Comma 8" xfId="138"/>
    <cellStyle name="Comma 9" xfId="139"/>
    <cellStyle name="Currency" xfId="140"/>
    <cellStyle name="Currency [0]" xfId="141"/>
    <cellStyle name="Excel Built-in Comma 2" xfId="142"/>
    <cellStyle name="Excel Built-in Normal" xfId="143"/>
    <cellStyle name="Excel Built-in Normal 2" xfId="144"/>
    <cellStyle name="Excel Built-in Normal 2 2" xfId="145"/>
    <cellStyle name="Excel Built-in Normal 3" xfId="146"/>
    <cellStyle name="Excel Built-in Normal_50. Bishwo" xfId="147"/>
    <cellStyle name="Explanatory Text" xfId="148"/>
    <cellStyle name="Followed Hyperlink" xfId="149"/>
    <cellStyle name="Good" xfId="150"/>
    <cellStyle name="Heading 1" xfId="151"/>
    <cellStyle name="Heading 2" xfId="152"/>
    <cellStyle name="Heading 3" xfId="153"/>
    <cellStyle name="Heading 4" xfId="154"/>
    <cellStyle name="Hyperlink" xfId="155"/>
    <cellStyle name="Hyperlink 2" xfId="156"/>
    <cellStyle name="Input" xfId="157"/>
    <cellStyle name="Linked Cell" xfId="158"/>
    <cellStyle name="Neutral" xfId="159"/>
    <cellStyle name="Normal 10" xfId="160"/>
    <cellStyle name="Normal 10 2" xfId="161"/>
    <cellStyle name="Normal 11" xfId="162"/>
    <cellStyle name="Normal 12" xfId="163"/>
    <cellStyle name="Normal 13" xfId="164"/>
    <cellStyle name="Normal 14" xfId="165"/>
    <cellStyle name="Normal 15" xfId="166"/>
    <cellStyle name="Normal 16" xfId="167"/>
    <cellStyle name="Normal 17" xfId="168"/>
    <cellStyle name="Normal 18" xfId="169"/>
    <cellStyle name="Normal 19" xfId="170"/>
    <cellStyle name="Normal 2" xfId="171"/>
    <cellStyle name="Normal 2 10" xfId="172"/>
    <cellStyle name="Normal 2 11" xfId="173"/>
    <cellStyle name="Normal 2 12" xfId="174"/>
    <cellStyle name="Normal 2 13" xfId="175"/>
    <cellStyle name="Normal 2 14" xfId="176"/>
    <cellStyle name="Normal 2 2" xfId="177"/>
    <cellStyle name="Normal 2 2 2" xfId="178"/>
    <cellStyle name="Normal 2 2 2 2 4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_50. Bishwo" xfId="185"/>
    <cellStyle name="Normal 2 3" xfId="186"/>
    <cellStyle name="Normal 2 3 2" xfId="187"/>
    <cellStyle name="Normal 2 4" xfId="188"/>
    <cellStyle name="Normal 2 5" xfId="189"/>
    <cellStyle name="Normal 2 6" xfId="190"/>
    <cellStyle name="Normal 2 7" xfId="191"/>
    <cellStyle name="Normal 2 8" xfId="192"/>
    <cellStyle name="Normal 2 9" xfId="193"/>
    <cellStyle name="Normal 20" xfId="194"/>
    <cellStyle name="Normal 20 2" xfId="195"/>
    <cellStyle name="Normal 21" xfId="196"/>
    <cellStyle name="Normal 21 2" xfId="197"/>
    <cellStyle name="Normal 22" xfId="198"/>
    <cellStyle name="Normal 22 2" xfId="199"/>
    <cellStyle name="Normal 23" xfId="200"/>
    <cellStyle name="Normal 24" xfId="201"/>
    <cellStyle name="Normal 24 2" xfId="202"/>
    <cellStyle name="Normal 25" xfId="203"/>
    <cellStyle name="Normal 25 2" xfId="204"/>
    <cellStyle name="Normal 26" xfId="205"/>
    <cellStyle name="Normal 26 2" xfId="206"/>
    <cellStyle name="Normal 27" xfId="207"/>
    <cellStyle name="Normal 27 2" xfId="208"/>
    <cellStyle name="Normal 28" xfId="209"/>
    <cellStyle name="Normal 28 2" xfId="210"/>
    <cellStyle name="Normal 29" xfId="211"/>
    <cellStyle name="Normal 3" xfId="212"/>
    <cellStyle name="Normal 3 2" xfId="213"/>
    <cellStyle name="Normal 3 3" xfId="214"/>
    <cellStyle name="Normal 3 4" xfId="215"/>
    <cellStyle name="Normal 3 5" xfId="216"/>
    <cellStyle name="Normal 3 6" xfId="217"/>
    <cellStyle name="Normal 3 7" xfId="218"/>
    <cellStyle name="Normal 3_9.1 &amp; 9.2" xfId="219"/>
    <cellStyle name="Normal 30" xfId="220"/>
    <cellStyle name="Normal 30 2" xfId="221"/>
    <cellStyle name="Normal 31" xfId="222"/>
    <cellStyle name="Normal 32" xfId="223"/>
    <cellStyle name="Normal 32 2" xfId="224"/>
    <cellStyle name="Normal 33" xfId="225"/>
    <cellStyle name="Normal 33 2" xfId="226"/>
    <cellStyle name="Normal 34" xfId="227"/>
    <cellStyle name="Normal 34 2" xfId="228"/>
    <cellStyle name="Normal 34 3" xfId="229"/>
    <cellStyle name="Normal 34 4" xfId="230"/>
    <cellStyle name="Normal 35" xfId="231"/>
    <cellStyle name="Normal 36" xfId="232"/>
    <cellStyle name="Normal 37" xfId="233"/>
    <cellStyle name="Normal 38" xfId="234"/>
    <cellStyle name="Normal 39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16" xfId="243"/>
    <cellStyle name="Normal 4 17" xfId="244"/>
    <cellStyle name="Normal 4 18" xfId="245"/>
    <cellStyle name="Normal 4 19" xfId="246"/>
    <cellStyle name="Normal 4 2" xfId="247"/>
    <cellStyle name="Normal 4 20" xfId="248"/>
    <cellStyle name="Normal 4 21" xfId="249"/>
    <cellStyle name="Normal 4 22" xfId="250"/>
    <cellStyle name="Normal 4 23" xfId="251"/>
    <cellStyle name="Normal 4 24" xfId="252"/>
    <cellStyle name="Normal 4 25" xfId="253"/>
    <cellStyle name="Normal 4 26" xfId="254"/>
    <cellStyle name="Normal 4 3" xfId="255"/>
    <cellStyle name="Normal 4 4" xfId="256"/>
    <cellStyle name="Normal 4 5" xfId="257"/>
    <cellStyle name="Normal 4 6" xfId="258"/>
    <cellStyle name="Normal 4 7" xfId="259"/>
    <cellStyle name="Normal 4 8" xfId="260"/>
    <cellStyle name="Normal 4 9" xfId="261"/>
    <cellStyle name="Normal 4_50. Bishwo" xfId="262"/>
    <cellStyle name="Normal 40" xfId="263"/>
    <cellStyle name="Normal 41" xfId="264"/>
    <cellStyle name="Normal 42" xfId="265"/>
    <cellStyle name="Normal 43" xfId="266"/>
    <cellStyle name="Normal 44" xfId="267"/>
    <cellStyle name="Normal 45" xfId="268"/>
    <cellStyle name="Normal 49" xfId="269"/>
    <cellStyle name="Normal 5" xfId="270"/>
    <cellStyle name="Normal 5 2" xfId="271"/>
    <cellStyle name="Normal 52" xfId="272"/>
    <cellStyle name="Normal 6" xfId="273"/>
    <cellStyle name="Normal 6 2" xfId="274"/>
    <cellStyle name="Normal 6 3" xfId="275"/>
    <cellStyle name="Normal 67" xfId="276"/>
    <cellStyle name="Normal 7" xfId="277"/>
    <cellStyle name="Normal 8" xfId="278"/>
    <cellStyle name="Normal 8 2" xfId="279"/>
    <cellStyle name="Normal 9" xfId="280"/>
    <cellStyle name="Normal_bartaman point 2" xfId="281"/>
    <cellStyle name="Normal_bartaman point 2 2" xfId="282"/>
    <cellStyle name="Normal_bartaman point 2 2 2 2" xfId="283"/>
    <cellStyle name="Normal_bartaman point 3" xfId="284"/>
    <cellStyle name="Normal_Bartamane_Book1" xfId="285"/>
    <cellStyle name="Normal_Comm_wt" xfId="286"/>
    <cellStyle name="Normal_CPI" xfId="287"/>
    <cellStyle name="Normal_Direction of Trade_BartamanFormat 2063-64" xfId="288"/>
    <cellStyle name="Normal_Direction of Trade_BartamanFormat 2063-64 2" xfId="289"/>
    <cellStyle name="Normal_Sheet1" xfId="290"/>
    <cellStyle name="Normal_Sheet1 2" xfId="291"/>
    <cellStyle name="Normal_Sheet1 2 2" xfId="292"/>
    <cellStyle name="Normal_Sheet1 2 3" xfId="293"/>
    <cellStyle name="Normal_Sheet1 2 4" xfId="294"/>
    <cellStyle name="Normal_Sheet1 2 5" xfId="295"/>
    <cellStyle name="Normal_Sheet1 2 6" xfId="296"/>
    <cellStyle name="Normal_Sheet1 2 7" xfId="297"/>
    <cellStyle name="Normal_Sheet1 3" xfId="298"/>
    <cellStyle name="Normal_Sheet1 4" xfId="299"/>
    <cellStyle name="Normal_Sheet1 5" xfId="300"/>
    <cellStyle name="Normal_Sheet1 5 2" xfId="301"/>
    <cellStyle name="Normal_Sheet1 5 3" xfId="302"/>
    <cellStyle name="Normal_Sheet1 5 4" xfId="303"/>
    <cellStyle name="Normal_Sheet1 5 5" xfId="304"/>
    <cellStyle name="Normal_Sheet1 5 6" xfId="305"/>
    <cellStyle name="Normal_Sheet1 6" xfId="306"/>
    <cellStyle name="Note" xfId="307"/>
    <cellStyle name="Output" xfId="308"/>
    <cellStyle name="Percent" xfId="309"/>
    <cellStyle name="Percent 2" xfId="310"/>
    <cellStyle name="Percent 2 2" xfId="311"/>
    <cellStyle name="Percent 2 2 2" xfId="312"/>
    <cellStyle name="Percent 2 2 2 2" xfId="313"/>
    <cellStyle name="Percent 2 2 3" xfId="314"/>
    <cellStyle name="Percent 2 3" xfId="315"/>
    <cellStyle name="Percent 2 3 2" xfId="316"/>
    <cellStyle name="Percent 2 4" xfId="317"/>
    <cellStyle name="Percent 2 4 2" xfId="318"/>
    <cellStyle name="Percent 2 5" xfId="319"/>
    <cellStyle name="Percent 3" xfId="320"/>
    <cellStyle name="Percent 3 2" xfId="321"/>
    <cellStyle name="Percent 4" xfId="322"/>
    <cellStyle name="Percent 67 2" xfId="323"/>
    <cellStyle name="SHEET" xfId="324"/>
    <cellStyle name="Title" xfId="325"/>
    <cellStyle name="Total" xfId="326"/>
    <cellStyle name="Warning Text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vernment%20Finance\GOVERNMENT%20FINANCE%20DIVISION\3_Government%20Debt%20(Domestic%20&amp;%20External)\Domestic%20Debt%20(ODD)\2073.74\ODD%2015-16%20_%20upto%20Saun%2020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nrb\Desktop\CME%205%20months\Source\Gov_Fin\CME_%20Tables_47_Five%20_Months_2072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%20New\CME%209%20months\Final\CME_%20Tables_50_Nine_Months_2015-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00326\Downloads\Trade\CME_External%20Sectors_Four-months_2073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BO "/>
      <sheetName val="Revenue"/>
      <sheetName val="OD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DP at Current Prices"/>
      <sheetName val="GDP at Constant Prices"/>
      <sheetName val="GDP by Expenditure Catagory"/>
      <sheetName val="GNI GNDI and Savings"/>
      <sheetName val="Summary of Macro Eco. Indicator"/>
      <sheetName val="CPI_new"/>
      <sheetName val="CPI_Y-O-Y"/>
      <sheetName val="CPI_Nep &amp; Ind."/>
      <sheetName val="WPI"/>
      <sheetName val="WPI YOY"/>
      <sheetName val="NSWI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  <sheetName val="BOP"/>
      <sheetName val="ReserveRs"/>
      <sheetName val="Reserves $"/>
      <sheetName val="Ex Rate"/>
      <sheetName val="GBO"/>
      <sheetName val="Revenue"/>
      <sheetName val="ODD 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Monetary Operations"/>
      <sheetName val="Purchase &amp; Sale of FC"/>
      <sheetName val="Inter_Bank"/>
      <sheetName val="Int Rate"/>
      <sheetName val="TBs 91_364"/>
      <sheetName val="Stock Mkt Indicator"/>
      <sheetName val="Issue Approval"/>
      <sheetName val="Listed Co"/>
      <sheetName val="Share Mkt Acti"/>
      <sheetName val="Turnover Detail"/>
      <sheetName val="Securities L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E Reasons"/>
      <sheetName val="For Graph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tabSelected="1" zoomScalePageLayoutView="0" workbookViewId="0" topLeftCell="A16">
      <selection activeCell="I27" sqref="I27"/>
    </sheetView>
  </sheetViews>
  <sheetFormatPr defaultColWidth="9.140625" defaultRowHeight="15"/>
  <cols>
    <col min="1" max="1" width="10.421875" style="135" customWidth="1"/>
    <col min="2" max="4" width="9.140625" style="135" customWidth="1"/>
    <col min="5" max="5" width="31.140625" style="135" customWidth="1"/>
    <col min="6" max="16384" width="9.140625" style="135" customWidth="1"/>
  </cols>
  <sheetData>
    <row r="1" spans="1:9" ht="20.25">
      <c r="A1" s="1434" t="s">
        <v>91</v>
      </c>
      <c r="B1" s="1434"/>
      <c r="C1" s="1434"/>
      <c r="D1" s="1434"/>
      <c r="E1" s="1435"/>
      <c r="F1" s="134"/>
      <c r="G1" s="134"/>
      <c r="H1" s="134"/>
      <c r="I1" s="134"/>
    </row>
    <row r="2" spans="1:9" s="137" customFormat="1" ht="15.75">
      <c r="A2" s="1436" t="s">
        <v>1119</v>
      </c>
      <c r="B2" s="1436"/>
      <c r="C2" s="1436"/>
      <c r="D2" s="1436"/>
      <c r="E2" s="1437"/>
      <c r="F2" s="136"/>
      <c r="G2" s="136"/>
      <c r="H2" s="136"/>
      <c r="I2" s="136"/>
    </row>
    <row r="3" spans="3:4" ht="8.25" customHeight="1">
      <c r="C3" s="138"/>
      <c r="D3" s="139"/>
    </row>
    <row r="4" spans="1:4" ht="15.75">
      <c r="A4" s="140" t="s">
        <v>92</v>
      </c>
      <c r="B4" s="140" t="s">
        <v>93</v>
      </c>
      <c r="C4" s="138"/>
      <c r="D4" s="139"/>
    </row>
    <row r="5" spans="4:10" ht="7.5" customHeight="1">
      <c r="D5" s="138"/>
      <c r="E5" s="138"/>
      <c r="J5" s="138"/>
    </row>
    <row r="6" spans="1:13" ht="15.75" customHeight="1">
      <c r="A6" s="139">
        <v>1</v>
      </c>
      <c r="B6" s="135" t="s">
        <v>88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5" ht="15.75">
      <c r="A7" s="139">
        <f>A6+1</f>
        <v>2</v>
      </c>
      <c r="B7" s="135" t="s">
        <v>89</v>
      </c>
      <c r="C7" s="138"/>
      <c r="D7" s="138"/>
      <c r="E7" s="138"/>
    </row>
    <row r="8" spans="1:5" ht="15.75">
      <c r="A8" s="139">
        <f>A7+1</f>
        <v>3</v>
      </c>
      <c r="B8" s="142" t="s">
        <v>90</v>
      </c>
      <c r="C8" s="138"/>
      <c r="D8" s="138"/>
      <c r="E8" s="138"/>
    </row>
    <row r="9" spans="1:5" ht="15.75">
      <c r="A9" s="139">
        <f>A8+1</f>
        <v>4</v>
      </c>
      <c r="B9" s="138" t="s">
        <v>94</v>
      </c>
      <c r="C9" s="138"/>
      <c r="D9" s="138"/>
      <c r="E9" s="138"/>
    </row>
    <row r="10" spans="1:19" ht="15.75">
      <c r="A10" s="139">
        <f>A9+1</f>
        <v>5</v>
      </c>
      <c r="B10" s="138" t="s">
        <v>95</v>
      </c>
      <c r="C10" s="138"/>
      <c r="D10" s="138"/>
      <c r="E10" s="138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</row>
    <row r="11" spans="1:9" ht="15.75">
      <c r="A11" s="139">
        <f>A10+1</f>
        <v>6</v>
      </c>
      <c r="B11" s="138" t="s">
        <v>96</v>
      </c>
      <c r="C11" s="138"/>
      <c r="D11" s="138"/>
      <c r="E11" s="138"/>
      <c r="I11" s="135" t="s">
        <v>122</v>
      </c>
    </row>
    <row r="12" spans="1:10" s="140" customFormat="1" ht="15.75">
      <c r="A12" s="139"/>
      <c r="B12" s="140" t="s">
        <v>97</v>
      </c>
      <c r="C12" s="144"/>
      <c r="D12" s="144"/>
      <c r="E12" s="144"/>
      <c r="J12" s="135"/>
    </row>
    <row r="13" spans="1:11" ht="15.75">
      <c r="A13" s="139">
        <f>A11+1</f>
        <v>7</v>
      </c>
      <c r="B13" s="135" t="s">
        <v>98</v>
      </c>
      <c r="C13" s="138"/>
      <c r="D13" s="138"/>
      <c r="E13" s="138"/>
      <c r="G13" s="139"/>
      <c r="I13" s="138"/>
      <c r="J13" s="138"/>
      <c r="K13" s="138"/>
    </row>
    <row r="14" spans="1:11" ht="15.75">
      <c r="A14" s="139">
        <f>A13+1</f>
        <v>8</v>
      </c>
      <c r="B14" s="138" t="s">
        <v>99</v>
      </c>
      <c r="C14" s="138"/>
      <c r="D14" s="138"/>
      <c r="E14" s="138"/>
      <c r="G14" s="139"/>
      <c r="H14" s="138"/>
      <c r="I14" s="138"/>
      <c r="J14" s="138"/>
      <c r="K14" s="138"/>
    </row>
    <row r="15" spans="1:11" ht="15.75">
      <c r="A15" s="139">
        <f aca="true" t="shared" si="0" ref="A15:A27">A14+1</f>
        <v>9</v>
      </c>
      <c r="B15" s="138" t="s">
        <v>100</v>
      </c>
      <c r="C15" s="138"/>
      <c r="D15" s="138"/>
      <c r="E15" s="138"/>
      <c r="G15" s="139"/>
      <c r="H15" s="138"/>
      <c r="I15" s="138"/>
      <c r="J15" s="138"/>
      <c r="K15" s="138"/>
    </row>
    <row r="16" spans="1:11" ht="15.75">
      <c r="A16" s="139">
        <f t="shared" si="0"/>
        <v>10</v>
      </c>
      <c r="B16" s="138" t="s">
        <v>101</v>
      </c>
      <c r="C16" s="138"/>
      <c r="D16" s="138"/>
      <c r="E16" s="138"/>
      <c r="G16" s="139"/>
      <c r="H16" s="138"/>
      <c r="I16" s="138"/>
      <c r="J16" s="138"/>
      <c r="K16" s="138"/>
    </row>
    <row r="17" spans="1:11" ht="15.75">
      <c r="A17" s="139">
        <f t="shared" si="0"/>
        <v>11</v>
      </c>
      <c r="B17" s="138" t="s">
        <v>102</v>
      </c>
      <c r="C17" s="138"/>
      <c r="D17" s="138"/>
      <c r="E17" s="138"/>
      <c r="G17" s="139"/>
      <c r="H17" s="138"/>
      <c r="I17" s="138"/>
      <c r="J17" s="138"/>
      <c r="K17" s="138"/>
    </row>
    <row r="18" spans="1:11" ht="15.75">
      <c r="A18" s="139">
        <f t="shared" si="0"/>
        <v>12</v>
      </c>
      <c r="B18" s="138" t="s">
        <v>103</v>
      </c>
      <c r="C18" s="138"/>
      <c r="D18" s="138"/>
      <c r="E18" s="138"/>
      <c r="G18" s="139"/>
      <c r="H18" s="138"/>
      <c r="I18" s="138"/>
      <c r="J18" s="138"/>
      <c r="K18" s="138"/>
    </row>
    <row r="19" spans="1:11" ht="15.75">
      <c r="A19" s="139">
        <f t="shared" si="0"/>
        <v>13</v>
      </c>
      <c r="B19" s="138" t="s">
        <v>104</v>
      </c>
      <c r="C19" s="138"/>
      <c r="D19" s="138"/>
      <c r="E19" s="138"/>
      <c r="G19" s="139"/>
      <c r="H19" s="138"/>
      <c r="I19" s="138"/>
      <c r="J19" s="138"/>
      <c r="K19" s="138"/>
    </row>
    <row r="20" spans="1:11" ht="15.75">
      <c r="A20" s="139">
        <f t="shared" si="0"/>
        <v>14</v>
      </c>
      <c r="B20" s="145" t="s">
        <v>105</v>
      </c>
      <c r="C20" s="138"/>
      <c r="D20" s="138"/>
      <c r="E20" s="138"/>
      <c r="G20" s="139"/>
      <c r="H20" s="145"/>
      <c r="I20" s="138"/>
      <c r="J20" s="138"/>
      <c r="K20" s="138"/>
    </row>
    <row r="21" spans="1:11" ht="15.75">
      <c r="A21" s="139">
        <f t="shared" si="0"/>
        <v>15</v>
      </c>
      <c r="B21" s="138" t="s">
        <v>106</v>
      </c>
      <c r="C21" s="138"/>
      <c r="D21" s="138"/>
      <c r="E21" s="138"/>
      <c r="G21" s="139"/>
      <c r="H21" s="138"/>
      <c r="I21" s="138"/>
      <c r="J21" s="138"/>
      <c r="K21" s="138"/>
    </row>
    <row r="22" spans="1:11" ht="15.75">
      <c r="A22" s="139">
        <f t="shared" si="0"/>
        <v>16</v>
      </c>
      <c r="B22" s="138" t="s">
        <v>107</v>
      </c>
      <c r="C22" s="138"/>
      <c r="D22" s="138"/>
      <c r="E22" s="138"/>
      <c r="G22" s="139"/>
      <c r="H22" s="138"/>
      <c r="I22" s="138"/>
      <c r="J22" s="138"/>
      <c r="K22" s="138"/>
    </row>
    <row r="23" spans="1:11" ht="15.75">
      <c r="A23" s="139">
        <f t="shared" si="0"/>
        <v>17</v>
      </c>
      <c r="B23" s="138" t="s">
        <v>108</v>
      </c>
      <c r="C23" s="138"/>
      <c r="D23" s="138"/>
      <c r="E23" s="138"/>
      <c r="G23" s="139"/>
      <c r="H23" s="138"/>
      <c r="I23" s="138"/>
      <c r="J23" s="138"/>
      <c r="K23" s="138"/>
    </row>
    <row r="24" spans="1:11" ht="15.75">
      <c r="A24" s="139">
        <f t="shared" si="0"/>
        <v>18</v>
      </c>
      <c r="B24" s="138" t="s">
        <v>109</v>
      </c>
      <c r="C24" s="138"/>
      <c r="D24" s="138"/>
      <c r="E24" s="138"/>
      <c r="G24" s="139"/>
      <c r="H24" s="138"/>
      <c r="I24" s="138"/>
      <c r="J24" s="138"/>
      <c r="K24" s="138"/>
    </row>
    <row r="25" spans="1:11" ht="15.75">
      <c r="A25" s="139">
        <f t="shared" si="0"/>
        <v>19</v>
      </c>
      <c r="B25" s="138" t="s">
        <v>110</v>
      </c>
      <c r="C25" s="138"/>
      <c r="D25" s="138"/>
      <c r="E25" s="138"/>
      <c r="G25" s="139"/>
      <c r="H25" s="138"/>
      <c r="I25" s="138"/>
      <c r="J25" s="138"/>
      <c r="K25" s="138"/>
    </row>
    <row r="26" spans="1:11" ht="15.75">
      <c r="A26" s="139">
        <f t="shared" si="0"/>
        <v>20</v>
      </c>
      <c r="B26" s="145" t="s">
        <v>111</v>
      </c>
      <c r="C26" s="138"/>
      <c r="D26" s="138"/>
      <c r="E26" s="138"/>
      <c r="G26" s="139"/>
      <c r="H26" s="145"/>
      <c r="I26" s="138"/>
      <c r="J26" s="138"/>
      <c r="K26" s="138"/>
    </row>
    <row r="27" spans="1:11" ht="15.75">
      <c r="A27" s="139">
        <f t="shared" si="0"/>
        <v>21</v>
      </c>
      <c r="B27" s="145" t="s">
        <v>112</v>
      </c>
      <c r="C27" s="138"/>
      <c r="D27" s="138"/>
      <c r="E27" s="138"/>
      <c r="G27" s="139"/>
      <c r="H27" s="145"/>
      <c r="I27" s="138"/>
      <c r="J27" s="138"/>
      <c r="K27" s="138"/>
    </row>
    <row r="28" spans="1:11" ht="15.75">
      <c r="A28" s="139"/>
      <c r="B28" s="144" t="s">
        <v>113</v>
      </c>
      <c r="C28" s="138"/>
      <c r="D28" s="138"/>
      <c r="E28" s="138"/>
      <c r="G28" s="139"/>
      <c r="H28" s="145"/>
      <c r="I28" s="138"/>
      <c r="J28" s="138"/>
      <c r="K28" s="138"/>
    </row>
    <row r="29" spans="1:10" ht="15.75">
      <c r="A29" s="139">
        <f>A27+1</f>
        <v>22</v>
      </c>
      <c r="B29" s="138" t="s">
        <v>114</v>
      </c>
      <c r="C29" s="138"/>
      <c r="D29" s="138"/>
      <c r="E29" s="138"/>
      <c r="J29" s="140"/>
    </row>
    <row r="30" spans="1:11" ht="15.75">
      <c r="A30" s="139">
        <f>A29+1</f>
        <v>23</v>
      </c>
      <c r="B30" s="135" t="s">
        <v>18</v>
      </c>
      <c r="C30" s="138"/>
      <c r="D30" s="138"/>
      <c r="E30" s="138"/>
      <c r="H30" s="138"/>
      <c r="I30" s="138"/>
      <c r="J30" s="138"/>
      <c r="K30" s="138"/>
    </row>
    <row r="31" spans="1:11" ht="15.75">
      <c r="A31" s="139">
        <f>A30+1</f>
        <v>24</v>
      </c>
      <c r="B31" s="138" t="s">
        <v>53</v>
      </c>
      <c r="C31" s="138"/>
      <c r="D31" s="138"/>
      <c r="E31" s="138"/>
      <c r="H31" s="138"/>
      <c r="I31" s="138"/>
      <c r="J31" s="138"/>
      <c r="K31" s="138"/>
    </row>
    <row r="32" spans="1:10" ht="15.75">
      <c r="A32" s="139"/>
      <c r="B32" s="146" t="s">
        <v>115</v>
      </c>
      <c r="C32" s="138"/>
      <c r="D32" s="138"/>
      <c r="E32" s="138"/>
      <c r="J32" s="138"/>
    </row>
    <row r="33" spans="1:10" ht="15.75">
      <c r="A33" s="139">
        <f>A31+1</f>
        <v>25</v>
      </c>
      <c r="B33" s="138" t="s">
        <v>116</v>
      </c>
      <c r="J33" s="138"/>
    </row>
    <row r="34" spans="1:10" ht="15.75">
      <c r="A34" s="139">
        <f>A33+1</f>
        <v>26</v>
      </c>
      <c r="B34" s="138" t="s">
        <v>117</v>
      </c>
      <c r="C34" s="138"/>
      <c r="D34" s="138"/>
      <c r="E34" s="138"/>
      <c r="J34" s="138"/>
    </row>
    <row r="35" spans="1:10" ht="15.75">
      <c r="A35" s="139">
        <f aca="true" t="shared" si="1" ref="A35:A42">A34+1</f>
        <v>27</v>
      </c>
      <c r="B35" s="135" t="s">
        <v>118</v>
      </c>
      <c r="C35" s="138"/>
      <c r="D35" s="138"/>
      <c r="E35" s="138"/>
      <c r="J35" s="144"/>
    </row>
    <row r="36" spans="1:10" ht="15.75">
      <c r="A36" s="139">
        <f t="shared" si="1"/>
        <v>28</v>
      </c>
      <c r="B36" s="135" t="s">
        <v>119</v>
      </c>
      <c r="C36" s="138"/>
      <c r="D36" s="138"/>
      <c r="E36" s="138"/>
      <c r="J36" s="138"/>
    </row>
    <row r="37" spans="1:10" ht="15.75">
      <c r="A37" s="139">
        <f t="shared" si="1"/>
        <v>29</v>
      </c>
      <c r="B37" s="135" t="s">
        <v>120</v>
      </c>
      <c r="C37" s="138"/>
      <c r="D37" s="138"/>
      <c r="E37" s="138"/>
      <c r="J37" s="138"/>
    </row>
    <row r="38" spans="1:10" ht="15.75">
      <c r="A38" s="139">
        <f t="shared" si="1"/>
        <v>30</v>
      </c>
      <c r="B38" s="135" t="s">
        <v>121</v>
      </c>
      <c r="C38" s="138"/>
      <c r="D38" s="138"/>
      <c r="E38" s="138"/>
      <c r="F38" s="135" t="s">
        <v>122</v>
      </c>
      <c r="J38" s="138"/>
    </row>
    <row r="39" spans="1:10" ht="15.75">
      <c r="A39" s="139">
        <f t="shared" si="1"/>
        <v>31</v>
      </c>
      <c r="B39" s="135" t="s">
        <v>123</v>
      </c>
      <c r="C39" s="138"/>
      <c r="D39" s="138"/>
      <c r="E39" s="138"/>
      <c r="J39" s="144"/>
    </row>
    <row r="40" spans="1:10" ht="15.75">
      <c r="A40" s="139">
        <f t="shared" si="1"/>
        <v>32</v>
      </c>
      <c r="B40" s="135" t="s">
        <v>124</v>
      </c>
      <c r="C40" s="138"/>
      <c r="D40" s="138"/>
      <c r="E40" s="138"/>
      <c r="J40" s="144"/>
    </row>
    <row r="41" spans="1:10" ht="15.75">
      <c r="A41" s="139">
        <f t="shared" si="1"/>
        <v>33</v>
      </c>
      <c r="B41" s="135" t="s">
        <v>125</v>
      </c>
      <c r="C41" s="138"/>
      <c r="D41" s="138"/>
      <c r="E41" s="138"/>
      <c r="J41" s="144"/>
    </row>
    <row r="42" spans="1:10" ht="15.75">
      <c r="A42" s="139">
        <f t="shared" si="1"/>
        <v>34</v>
      </c>
      <c r="B42" s="135" t="s">
        <v>126</v>
      </c>
      <c r="C42" s="138"/>
      <c r="D42" s="138"/>
      <c r="E42" s="138"/>
      <c r="J42" s="144"/>
    </row>
    <row r="43" spans="1:10" ht="15.75">
      <c r="A43" s="139"/>
      <c r="B43" s="140" t="s">
        <v>127</v>
      </c>
      <c r="C43" s="138"/>
      <c r="D43" s="138"/>
      <c r="E43" s="138"/>
      <c r="J43" s="138"/>
    </row>
    <row r="44" spans="1:10" ht="15.75">
      <c r="A44" s="139">
        <f>A42+1</f>
        <v>35</v>
      </c>
      <c r="B44" s="135" t="s">
        <v>127</v>
      </c>
      <c r="C44" s="138"/>
      <c r="D44" s="138"/>
      <c r="E44" s="138"/>
      <c r="J44" s="138"/>
    </row>
    <row r="45" spans="1:5" ht="15.75">
      <c r="A45" s="139">
        <f>A44+1</f>
        <v>36</v>
      </c>
      <c r="B45" s="135" t="s">
        <v>128</v>
      </c>
      <c r="C45" s="138"/>
      <c r="D45" s="138"/>
      <c r="E45" s="138"/>
    </row>
    <row r="46" spans="1:10" ht="15.75">
      <c r="A46" s="139"/>
      <c r="B46" s="140" t="s">
        <v>129</v>
      </c>
      <c r="J46" s="145"/>
    </row>
    <row r="47" spans="1:10" ht="15.75">
      <c r="A47" s="139">
        <f>A45+1</f>
        <v>37</v>
      </c>
      <c r="B47" s="135" t="s">
        <v>130</v>
      </c>
      <c r="C47" s="138"/>
      <c r="D47" s="138"/>
      <c r="E47" s="138"/>
      <c r="J47" s="145"/>
    </row>
    <row r="48" spans="1:2" ht="15.75">
      <c r="A48" s="139">
        <f>A47+1</f>
        <v>38</v>
      </c>
      <c r="B48" s="135" t="s">
        <v>131</v>
      </c>
    </row>
    <row r="49" spans="1:2" ht="15.75">
      <c r="A49" s="139">
        <f>A48+1</f>
        <v>39</v>
      </c>
      <c r="B49" s="135" t="s">
        <v>132</v>
      </c>
    </row>
    <row r="50" spans="1:5" ht="15.75">
      <c r="A50" s="138"/>
      <c r="B50" s="138"/>
      <c r="C50" s="138"/>
      <c r="D50" s="138"/>
      <c r="E50" s="138"/>
    </row>
    <row r="51" spans="1:5" ht="15.75">
      <c r="A51" s="138"/>
      <c r="B51" s="138"/>
      <c r="C51" s="138"/>
      <c r="D51" s="138"/>
      <c r="E51" s="138"/>
    </row>
    <row r="52" spans="1:5" ht="15.75">
      <c r="A52" s="138"/>
      <c r="B52" s="138"/>
      <c r="C52" s="138"/>
      <c r="D52" s="138"/>
      <c r="E52" s="138"/>
    </row>
    <row r="53" spans="1:5" ht="15.75">
      <c r="A53" s="138"/>
      <c r="B53" s="138"/>
      <c r="C53" s="138"/>
      <c r="D53" s="138"/>
      <c r="E53" s="138"/>
    </row>
    <row r="54" spans="1:7" ht="15.75">
      <c r="A54" s="138"/>
      <c r="B54" s="138"/>
      <c r="C54" s="138"/>
      <c r="D54" s="138"/>
      <c r="E54" s="138"/>
      <c r="G54" s="135" t="s">
        <v>133</v>
      </c>
    </row>
    <row r="55" spans="1:5" ht="15.75">
      <c r="A55" s="138"/>
      <c r="B55" s="138"/>
      <c r="C55" s="138"/>
      <c r="D55" s="138"/>
      <c r="E55" s="138"/>
    </row>
    <row r="56" spans="1:5" ht="15.75">
      <c r="A56" s="138"/>
      <c r="B56" s="138"/>
      <c r="C56" s="138"/>
      <c r="D56" s="138"/>
      <c r="E56" s="138"/>
    </row>
    <row r="57" spans="1:5" ht="15.75">
      <c r="A57" s="138"/>
      <c r="B57" s="138"/>
      <c r="C57" s="138"/>
      <c r="D57" s="138"/>
      <c r="E57" s="138"/>
    </row>
    <row r="58" spans="1:5" ht="15.75">
      <c r="A58" s="138"/>
      <c r="B58" s="138"/>
      <c r="C58" s="138"/>
      <c r="D58" s="138"/>
      <c r="E58" s="138"/>
    </row>
    <row r="59" spans="1:5" ht="15.75">
      <c r="A59" s="138"/>
      <c r="B59" s="138"/>
      <c r="C59" s="138"/>
      <c r="D59" s="138"/>
      <c r="E59" s="138"/>
    </row>
    <row r="60" spans="1:5" ht="15.75">
      <c r="A60" s="138"/>
      <c r="B60" s="138"/>
      <c r="C60" s="138"/>
      <c r="D60" s="138"/>
      <c r="E60" s="138"/>
    </row>
    <row r="61" spans="1:5" ht="15.75">
      <c r="A61" s="138"/>
      <c r="B61" s="138"/>
      <c r="C61" s="138"/>
      <c r="D61" s="138"/>
      <c r="E61" s="138"/>
    </row>
    <row r="62" spans="1:5" ht="15.75">
      <c r="A62" s="138"/>
      <c r="B62" s="138"/>
      <c r="C62" s="138"/>
      <c r="D62" s="138"/>
      <c r="E62" s="138"/>
    </row>
    <row r="63" spans="1:5" ht="15.75">
      <c r="A63" s="138"/>
      <c r="B63" s="138"/>
      <c r="C63" s="138"/>
      <c r="D63" s="138"/>
      <c r="E63" s="138"/>
    </row>
    <row r="64" spans="1:5" ht="15.75">
      <c r="A64" s="138"/>
      <c r="B64" s="138"/>
      <c r="C64" s="138"/>
      <c r="D64" s="138"/>
      <c r="E64" s="138"/>
    </row>
    <row r="65" spans="1:5" ht="15.75">
      <c r="A65" s="138"/>
      <c r="B65" s="138"/>
      <c r="C65" s="138"/>
      <c r="D65" s="138"/>
      <c r="E65" s="138"/>
    </row>
    <row r="66" spans="1:5" ht="15.75">
      <c r="A66" s="138"/>
      <c r="B66" s="138"/>
      <c r="C66" s="138"/>
      <c r="D66" s="138"/>
      <c r="E66" s="138"/>
    </row>
    <row r="67" spans="1:5" ht="15.75">
      <c r="A67" s="138"/>
      <c r="B67" s="138"/>
      <c r="C67" s="138"/>
      <c r="D67" s="138"/>
      <c r="E67" s="138"/>
    </row>
    <row r="68" spans="1:5" ht="15.75">
      <c r="A68" s="138"/>
      <c r="B68" s="138"/>
      <c r="C68" s="138"/>
      <c r="D68" s="138"/>
      <c r="E68" s="138"/>
    </row>
    <row r="69" spans="1:5" ht="15.75">
      <c r="A69" s="138"/>
      <c r="B69" s="138"/>
      <c r="C69" s="138"/>
      <c r="D69" s="138"/>
      <c r="E69" s="138"/>
    </row>
    <row r="70" spans="1:5" ht="15.75">
      <c r="A70" s="138"/>
      <c r="B70" s="138"/>
      <c r="C70" s="138"/>
      <c r="D70" s="138"/>
      <c r="E70" s="138"/>
    </row>
    <row r="71" spans="1:5" ht="15.75">
      <c r="A71" s="138"/>
      <c r="B71" s="138"/>
      <c r="C71" s="138"/>
      <c r="D71" s="138"/>
      <c r="E71" s="138"/>
    </row>
    <row r="72" spans="1:5" ht="15.75">
      <c r="A72" s="138"/>
      <c r="B72" s="138"/>
      <c r="C72" s="138"/>
      <c r="D72" s="138"/>
      <c r="E72" s="138"/>
    </row>
    <row r="73" spans="1:5" ht="15.75">
      <c r="A73" s="138"/>
      <c r="B73" s="138"/>
      <c r="C73" s="138"/>
      <c r="D73" s="138"/>
      <c r="E73" s="138"/>
    </row>
    <row r="74" spans="1:5" ht="15.75">
      <c r="A74" s="138"/>
      <c r="B74" s="138"/>
      <c r="C74" s="138"/>
      <c r="D74" s="138"/>
      <c r="E74" s="138"/>
    </row>
    <row r="75" spans="1:5" ht="15.75">
      <c r="A75" s="138"/>
      <c r="B75" s="138"/>
      <c r="C75" s="138"/>
      <c r="D75" s="138"/>
      <c r="E75" s="138"/>
    </row>
    <row r="76" spans="1:5" ht="15.75">
      <c r="A76" s="138"/>
      <c r="B76" s="138"/>
      <c r="C76" s="138"/>
      <c r="D76" s="138"/>
      <c r="E76" s="138"/>
    </row>
    <row r="77" spans="1:5" ht="15.75">
      <c r="A77" s="138"/>
      <c r="B77" s="138"/>
      <c r="C77" s="138"/>
      <c r="D77" s="138"/>
      <c r="E77" s="138"/>
    </row>
    <row r="78" spans="1:5" ht="15.75">
      <c r="A78" s="138"/>
      <c r="B78" s="138"/>
      <c r="C78" s="138"/>
      <c r="D78" s="138"/>
      <c r="E78" s="138"/>
    </row>
    <row r="79" spans="1:5" ht="15.75">
      <c r="A79" s="138"/>
      <c r="B79" s="138"/>
      <c r="C79" s="138"/>
      <c r="D79" s="138"/>
      <c r="E79" s="138"/>
    </row>
    <row r="80" spans="1:5" ht="15.75">
      <c r="A80" s="138"/>
      <c r="B80" s="138"/>
      <c r="C80" s="138"/>
      <c r="D80" s="138"/>
      <c r="E80" s="138"/>
    </row>
    <row r="81" spans="1:5" ht="15.75">
      <c r="A81" s="138"/>
      <c r="B81" s="138"/>
      <c r="C81" s="138"/>
      <c r="D81" s="138"/>
      <c r="E81" s="138"/>
    </row>
    <row r="82" spans="1:5" ht="15.75">
      <c r="A82" s="138"/>
      <c r="B82" s="138"/>
      <c r="C82" s="138"/>
      <c r="D82" s="138"/>
      <c r="E82" s="138"/>
    </row>
    <row r="83" spans="1:5" ht="15.75">
      <c r="A83" s="138"/>
      <c r="B83" s="138"/>
      <c r="C83" s="138"/>
      <c r="D83" s="138"/>
      <c r="E83" s="138"/>
    </row>
    <row r="84" spans="1:5" ht="15.75">
      <c r="A84" s="138"/>
      <c r="B84" s="138"/>
      <c r="C84" s="138"/>
      <c r="D84" s="138"/>
      <c r="E84" s="138"/>
    </row>
    <row r="85" spans="1:5" ht="15.75">
      <c r="A85" s="138"/>
      <c r="B85" s="138"/>
      <c r="C85" s="138"/>
      <c r="D85" s="138"/>
      <c r="E85" s="138"/>
    </row>
    <row r="86" spans="1:5" ht="15.75">
      <c r="A86" s="138"/>
      <c r="B86" s="138"/>
      <c r="C86" s="138"/>
      <c r="D86" s="138"/>
      <c r="E86" s="138"/>
    </row>
    <row r="87" spans="1:5" ht="15.75">
      <c r="A87" s="138"/>
      <c r="B87" s="138"/>
      <c r="C87" s="138"/>
      <c r="D87" s="138"/>
      <c r="E87" s="138"/>
    </row>
    <row r="88" spans="1:5" ht="15.75">
      <c r="A88" s="138"/>
      <c r="B88" s="138"/>
      <c r="C88" s="138"/>
      <c r="D88" s="138"/>
      <c r="E88" s="138"/>
    </row>
    <row r="89" spans="1:5" ht="15.75">
      <c r="A89" s="138"/>
      <c r="B89" s="138"/>
      <c r="C89" s="138"/>
      <c r="D89" s="138"/>
      <c r="E89" s="138"/>
    </row>
    <row r="90" spans="1:5" ht="15.75">
      <c r="A90" s="138"/>
      <c r="B90" s="138"/>
      <c r="C90" s="138"/>
      <c r="D90" s="138"/>
      <c r="E90" s="138"/>
    </row>
    <row r="91" spans="1:5" ht="15.75">
      <c r="A91" s="138"/>
      <c r="B91" s="138"/>
      <c r="C91" s="138"/>
      <c r="D91" s="138"/>
      <c r="E91" s="138"/>
    </row>
    <row r="92" spans="1:5" ht="15.75">
      <c r="A92" s="138"/>
      <c r="B92" s="138"/>
      <c r="C92" s="138"/>
      <c r="D92" s="138"/>
      <c r="E92" s="138"/>
    </row>
    <row r="93" spans="1:5" ht="15.75">
      <c r="A93" s="138"/>
      <c r="B93" s="138"/>
      <c r="C93" s="138"/>
      <c r="D93" s="138"/>
      <c r="E93" s="138"/>
    </row>
    <row r="94" spans="1:5" ht="15.75">
      <c r="A94" s="138"/>
      <c r="B94" s="138"/>
      <c r="C94" s="138"/>
      <c r="D94" s="138"/>
      <c r="E94" s="138"/>
    </row>
    <row r="95" spans="1:5" ht="15.75">
      <c r="A95" s="138"/>
      <c r="B95" s="138"/>
      <c r="C95" s="138"/>
      <c r="D95" s="138"/>
      <c r="E95" s="138"/>
    </row>
    <row r="96" spans="1:5" ht="15.75">
      <c r="A96" s="138"/>
      <c r="B96" s="138"/>
      <c r="C96" s="138"/>
      <c r="D96" s="138"/>
      <c r="E96" s="138"/>
    </row>
    <row r="97" spans="1:5" ht="15.75">
      <c r="A97" s="138"/>
      <c r="B97" s="138"/>
      <c r="C97" s="138"/>
      <c r="D97" s="138"/>
      <c r="E97" s="138"/>
    </row>
    <row r="98" spans="1:5" ht="15.75">
      <c r="A98" s="138"/>
      <c r="B98" s="138"/>
      <c r="C98" s="138"/>
      <c r="D98" s="138"/>
      <c r="E98" s="138"/>
    </row>
    <row r="99" spans="1:5" ht="15.75">
      <c r="A99" s="138"/>
      <c r="B99" s="138"/>
      <c r="C99" s="138"/>
      <c r="D99" s="138"/>
      <c r="E99" s="138"/>
    </row>
    <row r="100" spans="1:5" ht="15.75">
      <c r="A100" s="138"/>
      <c r="B100" s="138"/>
      <c r="C100" s="138"/>
      <c r="D100" s="138"/>
      <c r="E100" s="138"/>
    </row>
    <row r="101" spans="1:5" ht="15.75">
      <c r="A101" s="138"/>
      <c r="B101" s="138"/>
      <c r="C101" s="138"/>
      <c r="D101" s="138"/>
      <c r="E101" s="138"/>
    </row>
    <row r="102" spans="1:5" ht="15.75">
      <c r="A102" s="138"/>
      <c r="B102" s="138"/>
      <c r="C102" s="138"/>
      <c r="D102" s="138"/>
      <c r="E102" s="138"/>
    </row>
    <row r="103" spans="1:5" ht="15.75">
      <c r="A103" s="138"/>
      <c r="B103" s="138"/>
      <c r="C103" s="138"/>
      <c r="D103" s="138"/>
      <c r="E103" s="138"/>
    </row>
    <row r="104" spans="1:5" ht="15.75">
      <c r="A104" s="138"/>
      <c r="B104" s="138"/>
      <c r="C104" s="138"/>
      <c r="D104" s="138"/>
      <c r="E104" s="138"/>
    </row>
    <row r="105" spans="1:5" ht="15.75">
      <c r="A105" s="138"/>
      <c r="B105" s="138"/>
      <c r="C105" s="138"/>
      <c r="D105" s="138"/>
      <c r="E105" s="138"/>
    </row>
    <row r="106" spans="1:5" ht="15.75">
      <c r="A106" s="138"/>
      <c r="B106" s="138"/>
      <c r="C106" s="138"/>
      <c r="D106" s="138"/>
      <c r="E106" s="138"/>
    </row>
    <row r="107" spans="1:5" ht="15.75">
      <c r="A107" s="138"/>
      <c r="B107" s="138"/>
      <c r="C107" s="138"/>
      <c r="D107" s="138"/>
      <c r="E107" s="138"/>
    </row>
    <row r="108" spans="1:5" ht="15.75">
      <c r="A108" s="138"/>
      <c r="B108" s="138"/>
      <c r="C108" s="138"/>
      <c r="D108" s="138"/>
      <c r="E108" s="138"/>
    </row>
    <row r="109" spans="1:5" ht="15.75">
      <c r="A109" s="138"/>
      <c r="B109" s="138"/>
      <c r="C109" s="138"/>
      <c r="D109" s="138"/>
      <c r="E109" s="138"/>
    </row>
    <row r="110" spans="1:5" ht="15.75">
      <c r="A110" s="138"/>
      <c r="B110" s="138"/>
      <c r="C110" s="138"/>
      <c r="D110" s="138"/>
      <c r="E110" s="138"/>
    </row>
    <row r="111" spans="1:5" ht="15.75">
      <c r="A111" s="138"/>
      <c r="B111" s="138"/>
      <c r="C111" s="138"/>
      <c r="D111" s="138"/>
      <c r="E111" s="138"/>
    </row>
    <row r="112" spans="1:5" ht="15.75">
      <c r="A112" s="138"/>
      <c r="B112" s="138"/>
      <c r="C112" s="138"/>
      <c r="D112" s="138"/>
      <c r="E112" s="138"/>
    </row>
    <row r="113" spans="1:5" ht="15.75">
      <c r="A113" s="138"/>
      <c r="B113" s="138"/>
      <c r="C113" s="138"/>
      <c r="D113" s="138"/>
      <c r="E113" s="138"/>
    </row>
    <row r="114" spans="1:5" ht="15.75">
      <c r="A114" s="138"/>
      <c r="B114" s="138"/>
      <c r="C114" s="138"/>
      <c r="D114" s="138"/>
      <c r="E114" s="138"/>
    </row>
    <row r="115" spans="1:5" ht="15.75">
      <c r="A115" s="138"/>
      <c r="B115" s="138"/>
      <c r="C115" s="138"/>
      <c r="D115" s="138"/>
      <c r="E115" s="138"/>
    </row>
    <row r="116" spans="1:5" ht="15.75">
      <c r="A116" s="138"/>
      <c r="B116" s="138"/>
      <c r="C116" s="138"/>
      <c r="D116" s="138"/>
      <c r="E116" s="138"/>
    </row>
    <row r="117" spans="1:5" ht="15.75">
      <c r="A117" s="138"/>
      <c r="B117" s="138"/>
      <c r="C117" s="138"/>
      <c r="D117" s="138"/>
      <c r="E117" s="138"/>
    </row>
    <row r="118" spans="1:5" ht="15.75">
      <c r="A118" s="138"/>
      <c r="B118" s="138"/>
      <c r="C118" s="138"/>
      <c r="D118" s="138"/>
      <c r="E118" s="138"/>
    </row>
    <row r="119" spans="1:5" ht="15.75">
      <c r="A119" s="138"/>
      <c r="B119" s="138"/>
      <c r="C119" s="138"/>
      <c r="D119" s="138"/>
      <c r="E119" s="138"/>
    </row>
    <row r="120" spans="1:5" ht="15.75">
      <c r="A120" s="138"/>
      <c r="B120" s="138"/>
      <c r="C120" s="138"/>
      <c r="D120" s="138"/>
      <c r="E120" s="138"/>
    </row>
    <row r="121" spans="1:5" ht="15.75">
      <c r="A121" s="138"/>
      <c r="B121" s="138"/>
      <c r="C121" s="138"/>
      <c r="D121" s="138"/>
      <c r="E121" s="138"/>
    </row>
    <row r="122" spans="1:5" ht="15.75">
      <c r="A122" s="138"/>
      <c r="B122" s="138"/>
      <c r="C122" s="138"/>
      <c r="D122" s="138"/>
      <c r="E122" s="138"/>
    </row>
    <row r="123" spans="1:5" ht="15.75">
      <c r="A123" s="138"/>
      <c r="B123" s="138"/>
      <c r="C123" s="138"/>
      <c r="D123" s="138"/>
      <c r="E123" s="138"/>
    </row>
    <row r="124" spans="1:5" ht="15.75">
      <c r="A124" s="138"/>
      <c r="B124" s="138"/>
      <c r="C124" s="138"/>
      <c r="D124" s="138"/>
      <c r="E124" s="138"/>
    </row>
    <row r="125" spans="1:5" ht="15.75">
      <c r="A125" s="138"/>
      <c r="B125" s="138"/>
      <c r="C125" s="138"/>
      <c r="D125" s="138"/>
      <c r="E125" s="138"/>
    </row>
    <row r="126" spans="1:5" ht="15.75">
      <c r="A126" s="138"/>
      <c r="B126" s="138"/>
      <c r="C126" s="138"/>
      <c r="D126" s="138"/>
      <c r="E126" s="138"/>
    </row>
    <row r="127" spans="1:5" ht="15.75">
      <c r="A127" s="138"/>
      <c r="B127" s="138"/>
      <c r="C127" s="138"/>
      <c r="D127" s="138"/>
      <c r="E127" s="138"/>
    </row>
    <row r="128" spans="1:5" ht="15.75">
      <c r="A128" s="138"/>
      <c r="B128" s="138"/>
      <c r="C128" s="138"/>
      <c r="D128" s="138"/>
      <c r="E128" s="138"/>
    </row>
    <row r="129" spans="1:5" ht="15.75">
      <c r="A129" s="138"/>
      <c r="B129" s="138"/>
      <c r="C129" s="138"/>
      <c r="D129" s="138"/>
      <c r="E129" s="138"/>
    </row>
    <row r="130" spans="1:5" ht="15.75">
      <c r="A130" s="138"/>
      <c r="B130" s="138"/>
      <c r="C130" s="138"/>
      <c r="D130" s="138"/>
      <c r="E130" s="138"/>
    </row>
    <row r="131" spans="1:5" ht="15.75">
      <c r="A131" s="138"/>
      <c r="B131" s="138"/>
      <c r="C131" s="138"/>
      <c r="D131" s="138"/>
      <c r="E131" s="138"/>
    </row>
    <row r="132" spans="1:5" ht="15.75">
      <c r="A132" s="138"/>
      <c r="B132" s="138"/>
      <c r="C132" s="138"/>
      <c r="D132" s="138"/>
      <c r="E132" s="138"/>
    </row>
    <row r="133" spans="1:5" ht="15.75">
      <c r="A133" s="138"/>
      <c r="B133" s="138"/>
      <c r="C133" s="138"/>
      <c r="D133" s="138"/>
      <c r="E133" s="138"/>
    </row>
    <row r="134" spans="1:5" ht="15.75">
      <c r="A134" s="138"/>
      <c r="B134" s="138"/>
      <c r="C134" s="138"/>
      <c r="D134" s="138"/>
      <c r="E134" s="138"/>
    </row>
    <row r="135" spans="1:5" ht="15.75">
      <c r="A135" s="138"/>
      <c r="B135" s="138"/>
      <c r="C135" s="138"/>
      <c r="D135" s="138"/>
      <c r="E135" s="138"/>
    </row>
    <row r="136" spans="1:5" ht="15.75">
      <c r="A136" s="138"/>
      <c r="B136" s="138"/>
      <c r="C136" s="138"/>
      <c r="D136" s="138"/>
      <c r="E136" s="138"/>
    </row>
    <row r="137" spans="1:5" ht="15.75">
      <c r="A137" s="138"/>
      <c r="B137" s="138"/>
      <c r="C137" s="138"/>
      <c r="D137" s="138"/>
      <c r="E137" s="138"/>
    </row>
    <row r="138" spans="1:5" ht="15.75">
      <c r="A138" s="138"/>
      <c r="B138" s="138"/>
      <c r="C138" s="138"/>
      <c r="D138" s="138"/>
      <c r="E138" s="138"/>
    </row>
    <row r="139" spans="1:5" ht="15.75">
      <c r="A139" s="138"/>
      <c r="B139" s="138"/>
      <c r="C139" s="138"/>
      <c r="D139" s="138"/>
      <c r="E139" s="138"/>
    </row>
    <row r="140" spans="1:5" ht="15.75">
      <c r="A140" s="138"/>
      <c r="B140" s="138"/>
      <c r="C140" s="138"/>
      <c r="D140" s="138"/>
      <c r="E140" s="138"/>
    </row>
    <row r="141" spans="1:5" ht="15.75">
      <c r="A141" s="138"/>
      <c r="B141" s="138"/>
      <c r="C141" s="138"/>
      <c r="D141" s="138"/>
      <c r="E141" s="138"/>
    </row>
    <row r="142" spans="1:5" ht="15.75">
      <c r="A142" s="138"/>
      <c r="B142" s="138"/>
      <c r="C142" s="138"/>
      <c r="D142" s="138"/>
      <c r="E142" s="138"/>
    </row>
    <row r="143" spans="1:5" ht="15.75">
      <c r="A143" s="138"/>
      <c r="B143" s="138"/>
      <c r="C143" s="138"/>
      <c r="D143" s="138"/>
      <c r="E143" s="138"/>
    </row>
    <row r="144" spans="1:5" ht="15.75">
      <c r="A144" s="138"/>
      <c r="B144" s="138"/>
      <c r="C144" s="138"/>
      <c r="D144" s="138"/>
      <c r="E144" s="138"/>
    </row>
    <row r="145" spans="1:5" ht="15.75">
      <c r="A145" s="138"/>
      <c r="B145" s="138"/>
      <c r="C145" s="138"/>
      <c r="D145" s="138"/>
      <c r="E145" s="138"/>
    </row>
    <row r="146" spans="1:5" ht="15.75">
      <c r="A146" s="138"/>
      <c r="B146" s="138"/>
      <c r="C146" s="138"/>
      <c r="D146" s="138"/>
      <c r="E146" s="138"/>
    </row>
    <row r="147" spans="1:5" ht="15.75">
      <c r="A147" s="138"/>
      <c r="B147" s="138"/>
      <c r="C147" s="138"/>
      <c r="D147" s="138"/>
      <c r="E147" s="138"/>
    </row>
    <row r="148" spans="1:5" ht="15.75">
      <c r="A148" s="138"/>
      <c r="B148" s="138"/>
      <c r="C148" s="138"/>
      <c r="D148" s="138"/>
      <c r="E148" s="138"/>
    </row>
    <row r="149" spans="1:5" ht="15.75">
      <c r="A149" s="138"/>
      <c r="B149" s="138"/>
      <c r="C149" s="138"/>
      <c r="D149" s="138"/>
      <c r="E149" s="138"/>
    </row>
    <row r="150" spans="1:5" ht="15.75">
      <c r="A150" s="138"/>
      <c r="B150" s="138"/>
      <c r="C150" s="138"/>
      <c r="D150" s="138"/>
      <c r="E150" s="138"/>
    </row>
    <row r="151" spans="1:5" ht="15.75">
      <c r="A151" s="138"/>
      <c r="B151" s="138"/>
      <c r="C151" s="138"/>
      <c r="D151" s="138"/>
      <c r="E151" s="138"/>
    </row>
    <row r="152" spans="1:5" ht="15.75">
      <c r="A152" s="138"/>
      <c r="B152" s="138"/>
      <c r="C152" s="138"/>
      <c r="D152" s="138"/>
      <c r="E152" s="138"/>
    </row>
    <row r="153" spans="1:5" ht="15.75">
      <c r="A153" s="138"/>
      <c r="B153" s="138"/>
      <c r="C153" s="138"/>
      <c r="D153" s="138"/>
      <c r="E153" s="138"/>
    </row>
    <row r="154" spans="1:5" ht="15.75">
      <c r="A154" s="138"/>
      <c r="B154" s="138"/>
      <c r="C154" s="138"/>
      <c r="D154" s="138"/>
      <c r="E154" s="138"/>
    </row>
    <row r="155" spans="1:5" ht="15.75">
      <c r="A155" s="138"/>
      <c r="B155" s="138"/>
      <c r="C155" s="138"/>
      <c r="D155" s="138"/>
      <c r="E155" s="138"/>
    </row>
    <row r="156" spans="1:5" ht="15.75">
      <c r="A156" s="138"/>
      <c r="B156" s="138"/>
      <c r="C156" s="138"/>
      <c r="D156" s="138"/>
      <c r="E156" s="138"/>
    </row>
    <row r="157" spans="1:5" ht="15.75">
      <c r="A157" s="138"/>
      <c r="B157" s="138"/>
      <c r="C157" s="138"/>
      <c r="D157" s="138"/>
      <c r="E157" s="138"/>
    </row>
    <row r="158" spans="1:5" ht="15.75">
      <c r="A158" s="138"/>
      <c r="B158" s="138"/>
      <c r="C158" s="138"/>
      <c r="D158" s="138"/>
      <c r="E158" s="138"/>
    </row>
    <row r="159" spans="1:5" ht="15.75">
      <c r="A159" s="138"/>
      <c r="B159" s="138"/>
      <c r="C159" s="138"/>
      <c r="D159" s="138"/>
      <c r="E159" s="138"/>
    </row>
    <row r="160" spans="1:5" ht="15.75">
      <c r="A160" s="138"/>
      <c r="B160" s="138"/>
      <c r="C160" s="138"/>
      <c r="D160" s="138"/>
      <c r="E160" s="138"/>
    </row>
    <row r="161" spans="1:5" ht="15.75">
      <c r="A161" s="138"/>
      <c r="B161" s="138"/>
      <c r="C161" s="138"/>
      <c r="D161" s="138"/>
      <c r="E161" s="138"/>
    </row>
    <row r="162" spans="1:5" ht="15.75">
      <c r="A162" s="138"/>
      <c r="B162" s="138"/>
      <c r="C162" s="138"/>
      <c r="D162" s="138"/>
      <c r="E162" s="138"/>
    </row>
    <row r="163" spans="1:5" ht="15.75">
      <c r="A163" s="138"/>
      <c r="B163" s="138"/>
      <c r="C163" s="138"/>
      <c r="D163" s="138"/>
      <c r="E163" s="138"/>
    </row>
    <row r="164" spans="1:5" ht="15.75">
      <c r="A164" s="138"/>
      <c r="B164" s="138"/>
      <c r="C164" s="138"/>
      <c r="D164" s="138"/>
      <c r="E164" s="138"/>
    </row>
    <row r="165" spans="1:5" ht="15.75">
      <c r="A165" s="138"/>
      <c r="B165" s="138"/>
      <c r="C165" s="138"/>
      <c r="D165" s="138"/>
      <c r="E165" s="138"/>
    </row>
    <row r="166" spans="1:5" ht="15.75">
      <c r="A166" s="138"/>
      <c r="B166" s="138"/>
      <c r="C166" s="138"/>
      <c r="D166" s="138"/>
      <c r="E166" s="138"/>
    </row>
    <row r="167" spans="1:5" ht="15.75">
      <c r="A167" s="138"/>
      <c r="B167" s="138"/>
      <c r="C167" s="138"/>
      <c r="D167" s="138"/>
      <c r="E167" s="138"/>
    </row>
    <row r="168" spans="1:5" ht="15.75">
      <c r="A168" s="138"/>
      <c r="B168" s="138"/>
      <c r="C168" s="138"/>
      <c r="D168" s="138"/>
      <c r="E168" s="138"/>
    </row>
    <row r="169" spans="1:5" ht="15.75">
      <c r="A169" s="138"/>
      <c r="B169" s="138"/>
      <c r="C169" s="138"/>
      <c r="D169" s="138"/>
      <c r="E169" s="138"/>
    </row>
    <row r="170" spans="1:5" ht="15.75">
      <c r="A170" s="138"/>
      <c r="B170" s="138"/>
      <c r="C170" s="138"/>
      <c r="D170" s="138"/>
      <c r="E170" s="138"/>
    </row>
    <row r="171" spans="1:5" ht="15.75">
      <c r="A171" s="138"/>
      <c r="B171" s="138"/>
      <c r="C171" s="138"/>
      <c r="D171" s="138"/>
      <c r="E171" s="138"/>
    </row>
    <row r="172" spans="1:5" ht="15.75">
      <c r="A172" s="138"/>
      <c r="B172" s="138"/>
      <c r="C172" s="138"/>
      <c r="D172" s="138"/>
      <c r="E172" s="138"/>
    </row>
    <row r="173" spans="1:5" ht="15.75">
      <c r="A173" s="138"/>
      <c r="B173" s="138"/>
      <c r="C173" s="138"/>
      <c r="D173" s="138"/>
      <c r="E173" s="138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4">
      <selection activeCell="C17" sqref="C17"/>
    </sheetView>
  </sheetViews>
  <sheetFormatPr defaultColWidth="9.140625" defaultRowHeight="15"/>
  <cols>
    <col min="1" max="1" width="9.140625" style="126" customWidth="1"/>
    <col min="2" max="2" width="5.00390625" style="126" customWidth="1"/>
    <col min="3" max="3" width="31.28125" style="126" bestFit="1" customWidth="1"/>
    <col min="4" max="4" width="10.421875" style="126" customWidth="1"/>
    <col min="5" max="5" width="11.421875" style="126" customWidth="1"/>
    <col min="6" max="6" width="11.140625" style="126" customWidth="1"/>
    <col min="7" max="7" width="9.7109375" style="126" customWidth="1"/>
    <col min="8" max="8" width="9.57421875" style="126" customWidth="1"/>
    <col min="9" max="9" width="9.140625" style="126" customWidth="1"/>
    <col min="10" max="10" width="7.28125" style="126" customWidth="1"/>
    <col min="11" max="16384" width="9.140625" style="126" customWidth="1"/>
  </cols>
  <sheetData>
    <row r="1" spans="2:8" ht="15" customHeight="1">
      <c r="B1" s="1507" t="s">
        <v>558</v>
      </c>
      <c r="C1" s="1508"/>
      <c r="D1" s="1508"/>
      <c r="E1" s="1508"/>
      <c r="F1" s="1508"/>
      <c r="G1" s="1509"/>
      <c r="H1" s="1509"/>
    </row>
    <row r="2" spans="2:8" ht="15" customHeight="1">
      <c r="B2" s="1519" t="s">
        <v>794</v>
      </c>
      <c r="C2" s="1520"/>
      <c r="D2" s="1520"/>
      <c r="E2" s="1520"/>
      <c r="F2" s="1520"/>
      <c r="G2" s="1521"/>
      <c r="H2" s="1521"/>
    </row>
    <row r="3" spans="2:8" ht="15" customHeight="1" thickBot="1">
      <c r="B3" s="1522" t="s">
        <v>40</v>
      </c>
      <c r="C3" s="1523"/>
      <c r="D3" s="1523"/>
      <c r="E3" s="1523"/>
      <c r="F3" s="1523"/>
      <c r="G3" s="1524"/>
      <c r="H3" s="1524"/>
    </row>
    <row r="4" spans="2:8" ht="15" customHeight="1" thickTop="1">
      <c r="B4" s="1009"/>
      <c r="C4" s="1010"/>
      <c r="D4" s="1525" t="s">
        <v>158</v>
      </c>
      <c r="E4" s="1525"/>
      <c r="F4" s="1525"/>
      <c r="G4" s="1526" t="s">
        <v>215</v>
      </c>
      <c r="H4" s="1527"/>
    </row>
    <row r="5" spans="2:8" ht="15" customHeight="1">
      <c r="B5" s="1011"/>
      <c r="C5" s="1012"/>
      <c r="D5" s="1013" t="s">
        <v>17</v>
      </c>
      <c r="E5" s="1014" t="s">
        <v>736</v>
      </c>
      <c r="F5" s="1014" t="s">
        <v>737</v>
      </c>
      <c r="G5" s="1014" t="s">
        <v>736</v>
      </c>
      <c r="H5" s="989" t="s">
        <v>737</v>
      </c>
    </row>
    <row r="6" spans="2:8" ht="15" customHeight="1">
      <c r="B6" s="990"/>
      <c r="C6" s="991" t="s">
        <v>795</v>
      </c>
      <c r="D6" s="991">
        <v>308.152288</v>
      </c>
      <c r="E6" s="991">
        <v>279.716382</v>
      </c>
      <c r="F6" s="991">
        <v>275.169788</v>
      </c>
      <c r="G6" s="991">
        <v>-9.227874368403192</v>
      </c>
      <c r="H6" s="992">
        <v>-1.6254300043105872</v>
      </c>
    </row>
    <row r="7" spans="2:8" ht="15" customHeight="1">
      <c r="B7" s="993">
        <v>1</v>
      </c>
      <c r="C7" s="994" t="s">
        <v>796</v>
      </c>
      <c r="D7" s="995">
        <v>0.8891290000000001</v>
      </c>
      <c r="E7" s="995">
        <v>0.072338</v>
      </c>
      <c r="F7" s="995">
        <v>2.983414</v>
      </c>
      <c r="G7" s="995">
        <v>-91.86417269035202</v>
      </c>
      <c r="H7" s="1015" t="s">
        <v>3</v>
      </c>
    </row>
    <row r="8" spans="2:8" ht="15" customHeight="1">
      <c r="B8" s="993">
        <v>2</v>
      </c>
      <c r="C8" s="994" t="s">
        <v>797</v>
      </c>
      <c r="D8" s="995">
        <v>0</v>
      </c>
      <c r="E8" s="995">
        <v>0</v>
      </c>
      <c r="F8" s="995">
        <v>0</v>
      </c>
      <c r="G8" s="995" t="s">
        <v>3</v>
      </c>
      <c r="H8" s="1015" t="s">
        <v>3</v>
      </c>
    </row>
    <row r="9" spans="2:8" ht="15" customHeight="1">
      <c r="B9" s="993">
        <v>3</v>
      </c>
      <c r="C9" s="994" t="s">
        <v>798</v>
      </c>
      <c r="D9" s="995">
        <v>58.807469</v>
      </c>
      <c r="E9" s="995">
        <v>115.110446</v>
      </c>
      <c r="F9" s="995">
        <v>123.714405</v>
      </c>
      <c r="G9" s="995">
        <v>95.74120083283978</v>
      </c>
      <c r="H9" s="996">
        <v>7.474524944504182</v>
      </c>
    </row>
    <row r="10" spans="2:8" ht="15" customHeight="1">
      <c r="B10" s="993">
        <v>4</v>
      </c>
      <c r="C10" s="994" t="s">
        <v>755</v>
      </c>
      <c r="D10" s="995">
        <v>0</v>
      </c>
      <c r="E10" s="995">
        <v>0</v>
      </c>
      <c r="F10" s="995">
        <v>0</v>
      </c>
      <c r="G10" s="995" t="s">
        <v>3</v>
      </c>
      <c r="H10" s="996" t="s">
        <v>3</v>
      </c>
    </row>
    <row r="11" spans="2:8" ht="15" customHeight="1">
      <c r="B11" s="993">
        <v>5</v>
      </c>
      <c r="C11" s="994" t="s">
        <v>799</v>
      </c>
      <c r="D11" s="995">
        <v>5.7350330000000005</v>
      </c>
      <c r="E11" s="995">
        <v>5.12351</v>
      </c>
      <c r="F11" s="995">
        <v>0</v>
      </c>
      <c r="G11" s="995">
        <v>-10.662937772110482</v>
      </c>
      <c r="H11" s="996">
        <v>-100</v>
      </c>
    </row>
    <row r="12" spans="2:8" ht="15" customHeight="1">
      <c r="B12" s="993">
        <v>6</v>
      </c>
      <c r="C12" s="994" t="s">
        <v>800</v>
      </c>
      <c r="D12" s="995">
        <v>0.074141</v>
      </c>
      <c r="E12" s="995">
        <v>0</v>
      </c>
      <c r="F12" s="995">
        <v>0</v>
      </c>
      <c r="G12" s="995" t="s">
        <v>3</v>
      </c>
      <c r="H12" s="996" t="s">
        <v>3</v>
      </c>
    </row>
    <row r="13" spans="2:8" ht="15" customHeight="1">
      <c r="B13" s="993">
        <v>7</v>
      </c>
      <c r="C13" s="994" t="s">
        <v>801</v>
      </c>
      <c r="D13" s="995">
        <v>0</v>
      </c>
      <c r="E13" s="995">
        <v>0</v>
      </c>
      <c r="F13" s="995">
        <v>0</v>
      </c>
      <c r="G13" s="995" t="s">
        <v>3</v>
      </c>
      <c r="H13" s="996" t="s">
        <v>3</v>
      </c>
    </row>
    <row r="14" spans="2:8" ht="15" customHeight="1">
      <c r="B14" s="993">
        <v>8</v>
      </c>
      <c r="C14" s="994" t="s">
        <v>766</v>
      </c>
      <c r="D14" s="995">
        <v>19.511025</v>
      </c>
      <c r="E14" s="995">
        <v>0</v>
      </c>
      <c r="F14" s="995">
        <v>2.2317359999999997</v>
      </c>
      <c r="G14" s="995" t="s">
        <v>3</v>
      </c>
      <c r="H14" s="996" t="s">
        <v>3</v>
      </c>
    </row>
    <row r="15" spans="2:8" ht="15" customHeight="1">
      <c r="B15" s="993">
        <v>9</v>
      </c>
      <c r="C15" s="994" t="s">
        <v>802</v>
      </c>
      <c r="D15" s="995">
        <v>18.742254000000003</v>
      </c>
      <c r="E15" s="995">
        <v>23.087119</v>
      </c>
      <c r="F15" s="995">
        <v>18.084036</v>
      </c>
      <c r="G15" s="995" t="s">
        <v>3</v>
      </c>
      <c r="H15" s="996" t="s">
        <v>3</v>
      </c>
    </row>
    <row r="16" spans="2:8" ht="15" customHeight="1">
      <c r="B16" s="993">
        <v>10</v>
      </c>
      <c r="C16" s="994" t="s">
        <v>770</v>
      </c>
      <c r="D16" s="995">
        <v>5.206676000000001</v>
      </c>
      <c r="E16" s="995">
        <v>11.857157999999998</v>
      </c>
      <c r="F16" s="995">
        <v>11.433351000000002</v>
      </c>
      <c r="G16" s="995">
        <v>127.729899075725</v>
      </c>
      <c r="H16" s="996">
        <v>-3.574271338882369</v>
      </c>
    </row>
    <row r="17" spans="2:8" ht="15" customHeight="1">
      <c r="B17" s="993">
        <v>11</v>
      </c>
      <c r="C17" s="994" t="s">
        <v>803</v>
      </c>
      <c r="D17" s="995">
        <v>22.731424</v>
      </c>
      <c r="E17" s="995">
        <v>3.230302</v>
      </c>
      <c r="F17" s="995">
        <v>18.404531</v>
      </c>
      <c r="G17" s="995" t="s">
        <v>3</v>
      </c>
      <c r="H17" s="996" t="s">
        <v>3</v>
      </c>
    </row>
    <row r="18" spans="2:8" ht="15" customHeight="1">
      <c r="B18" s="993">
        <v>12</v>
      </c>
      <c r="C18" s="994" t="s">
        <v>804</v>
      </c>
      <c r="D18" s="995">
        <v>0.13905</v>
      </c>
      <c r="E18" s="995">
        <v>0</v>
      </c>
      <c r="F18" s="995">
        <v>0.8345889999999999</v>
      </c>
      <c r="G18" s="995" t="s">
        <v>3</v>
      </c>
      <c r="H18" s="996" t="s">
        <v>3</v>
      </c>
    </row>
    <row r="19" spans="2:8" ht="15" customHeight="1">
      <c r="B19" s="993">
        <v>13</v>
      </c>
      <c r="C19" s="994" t="s">
        <v>805</v>
      </c>
      <c r="D19" s="995">
        <v>10.122132</v>
      </c>
      <c r="E19" s="995">
        <v>0</v>
      </c>
      <c r="F19" s="995">
        <v>0</v>
      </c>
      <c r="G19" s="995" t="s">
        <v>3</v>
      </c>
      <c r="H19" s="996" t="s">
        <v>3</v>
      </c>
    </row>
    <row r="20" spans="2:8" ht="15" customHeight="1">
      <c r="B20" s="993">
        <v>14</v>
      </c>
      <c r="C20" s="994" t="s">
        <v>806</v>
      </c>
      <c r="D20" s="995">
        <v>2.12624</v>
      </c>
      <c r="E20" s="995">
        <v>0</v>
      </c>
      <c r="F20" s="995">
        <v>0.702723</v>
      </c>
      <c r="G20" s="995" t="s">
        <v>3</v>
      </c>
      <c r="H20" s="996" t="s">
        <v>3</v>
      </c>
    </row>
    <row r="21" spans="2:8" ht="15" customHeight="1">
      <c r="B21" s="993">
        <v>15</v>
      </c>
      <c r="C21" s="994" t="s">
        <v>807</v>
      </c>
      <c r="D21" s="995">
        <v>117.29355100000001</v>
      </c>
      <c r="E21" s="995">
        <v>44.338781999999995</v>
      </c>
      <c r="F21" s="995">
        <v>27.423785</v>
      </c>
      <c r="G21" s="995">
        <v>-62.19844857455122</v>
      </c>
      <c r="H21" s="996">
        <v>-38.149439919211126</v>
      </c>
    </row>
    <row r="22" spans="2:8" ht="15" customHeight="1">
      <c r="B22" s="993">
        <v>16</v>
      </c>
      <c r="C22" s="994" t="s">
        <v>808</v>
      </c>
      <c r="D22" s="995">
        <v>7.845968000000001</v>
      </c>
      <c r="E22" s="995">
        <v>4.924214</v>
      </c>
      <c r="F22" s="995">
        <v>1.429472</v>
      </c>
      <c r="G22" s="995">
        <v>-37.238923227828614</v>
      </c>
      <c r="H22" s="996">
        <v>-70.97055489464917</v>
      </c>
    </row>
    <row r="23" spans="2:8" ht="15" customHeight="1">
      <c r="B23" s="993">
        <v>17</v>
      </c>
      <c r="C23" s="994" t="s">
        <v>809</v>
      </c>
      <c r="D23" s="995">
        <v>0</v>
      </c>
      <c r="E23" s="995">
        <v>0</v>
      </c>
      <c r="F23" s="995">
        <v>0</v>
      </c>
      <c r="G23" s="995" t="s">
        <v>3</v>
      </c>
      <c r="H23" s="996" t="s">
        <v>3</v>
      </c>
    </row>
    <row r="24" spans="2:8" ht="15" customHeight="1">
      <c r="B24" s="993">
        <v>18</v>
      </c>
      <c r="C24" s="994" t="s">
        <v>810</v>
      </c>
      <c r="D24" s="995">
        <v>3.265756</v>
      </c>
      <c r="E24" s="995">
        <v>0</v>
      </c>
      <c r="F24" s="995">
        <v>1.4427</v>
      </c>
      <c r="G24" s="995" t="s">
        <v>3</v>
      </c>
      <c r="H24" s="996" t="s">
        <v>3</v>
      </c>
    </row>
    <row r="25" spans="2:8" ht="15" customHeight="1">
      <c r="B25" s="993">
        <v>19</v>
      </c>
      <c r="C25" s="994" t="s">
        <v>811</v>
      </c>
      <c r="D25" s="995">
        <v>35.662440000000004</v>
      </c>
      <c r="E25" s="995">
        <v>71.97251299999999</v>
      </c>
      <c r="F25" s="995">
        <v>66.485046</v>
      </c>
      <c r="G25" s="995">
        <v>101.81600866345653</v>
      </c>
      <c r="H25" s="996">
        <v>-7.624392662237582</v>
      </c>
    </row>
    <row r="26" spans="2:8" ht="15" customHeight="1">
      <c r="B26" s="1016"/>
      <c r="C26" s="991" t="s">
        <v>812</v>
      </c>
      <c r="D26" s="1017">
        <v>876.947098</v>
      </c>
      <c r="E26" s="1017">
        <v>100.76890500000002</v>
      </c>
      <c r="F26" s="1017">
        <v>244.55647200000004</v>
      </c>
      <c r="G26" s="1018">
        <v>-88.50912384226854</v>
      </c>
      <c r="H26" s="996">
        <v>142.69041327778643</v>
      </c>
    </row>
    <row r="27" spans="2:8" ht="15" customHeight="1" thickBot="1">
      <c r="B27" s="1019"/>
      <c r="C27" s="1020" t="s">
        <v>813</v>
      </c>
      <c r="D27" s="1001">
        <v>1185.0993859999999</v>
      </c>
      <c r="E27" s="1001">
        <v>380.48528699999997</v>
      </c>
      <c r="F27" s="1001">
        <v>519.72626</v>
      </c>
      <c r="G27" s="991">
        <v>-67.8942296743372</v>
      </c>
      <c r="H27" s="1002">
        <v>36.59562610104291</v>
      </c>
    </row>
    <row r="28" spans="2:8" ht="15" customHeight="1" thickTop="1">
      <c r="B28" s="1021" t="s">
        <v>793</v>
      </c>
      <c r="C28" s="1022"/>
      <c r="D28" s="1022"/>
      <c r="E28" s="1022"/>
      <c r="F28" s="1022"/>
      <c r="G28" s="1022"/>
      <c r="H28" s="1022"/>
    </row>
    <row r="29" spans="2:8" ht="15" customHeight="1">
      <c r="B29" s="1008"/>
      <c r="C29" s="1008"/>
      <c r="D29" s="1008"/>
      <c r="E29" s="1008"/>
      <c r="F29" s="1008"/>
      <c r="G29" s="1008"/>
      <c r="H29" s="1008"/>
    </row>
    <row r="30" spans="4:7" ht="12.75">
      <c r="D30" s="1023"/>
      <c r="E30" s="1023"/>
      <c r="F30" s="1023"/>
      <c r="G30" s="102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zoomScalePageLayoutView="0" workbookViewId="0" topLeftCell="A1">
      <selection activeCell="E13" sqref="E13:F13"/>
    </sheetView>
  </sheetViews>
  <sheetFormatPr defaultColWidth="9.140625" defaultRowHeight="15"/>
  <cols>
    <col min="1" max="1" width="4.00390625" style="126" customWidth="1"/>
    <col min="2" max="2" width="6.00390625" style="126" customWidth="1"/>
    <col min="3" max="3" width="26.28125" style="126" customWidth="1"/>
    <col min="4" max="8" width="10.7109375" style="126" customWidth="1"/>
    <col min="9" max="16384" width="9.140625" style="126" customWidth="1"/>
  </cols>
  <sheetData>
    <row r="1" spans="2:8" ht="15" customHeight="1">
      <c r="B1" s="1528" t="s">
        <v>603</v>
      </c>
      <c r="C1" s="1528"/>
      <c r="D1" s="1528"/>
      <c r="E1" s="1528"/>
      <c r="F1" s="1528"/>
      <c r="G1" s="1528"/>
      <c r="H1" s="1528"/>
    </row>
    <row r="2" spans="2:8" ht="15" customHeight="1">
      <c r="B2" s="1529" t="s">
        <v>814</v>
      </c>
      <c r="C2" s="1529"/>
      <c r="D2" s="1529"/>
      <c r="E2" s="1529"/>
      <c r="F2" s="1529"/>
      <c r="G2" s="1529"/>
      <c r="H2" s="1529"/>
    </row>
    <row r="3" spans="2:8" ht="15" customHeight="1" thickBot="1">
      <c r="B3" s="1530" t="s">
        <v>40</v>
      </c>
      <c r="C3" s="1530"/>
      <c r="D3" s="1530"/>
      <c r="E3" s="1530"/>
      <c r="F3" s="1530"/>
      <c r="G3" s="1530"/>
      <c r="H3" s="1530"/>
    </row>
    <row r="4" spans="2:8" ht="15" customHeight="1" thickTop="1">
      <c r="B4" s="1024"/>
      <c r="C4" s="1025"/>
      <c r="D4" s="1531" t="s">
        <v>158</v>
      </c>
      <c r="E4" s="1531"/>
      <c r="F4" s="1531"/>
      <c r="G4" s="1532" t="s">
        <v>215</v>
      </c>
      <c r="H4" s="1533"/>
    </row>
    <row r="5" spans="2:8" ht="15" customHeight="1">
      <c r="B5" s="1026"/>
      <c r="C5" s="1027"/>
      <c r="D5" s="1028" t="s">
        <v>17</v>
      </c>
      <c r="E5" s="1029" t="s">
        <v>736</v>
      </c>
      <c r="F5" s="1029" t="s">
        <v>737</v>
      </c>
      <c r="G5" s="1029" t="s">
        <v>736</v>
      </c>
      <c r="H5" s="989" t="s">
        <v>737</v>
      </c>
    </row>
    <row r="6" spans="2:8" ht="15" customHeight="1">
      <c r="B6" s="1030"/>
      <c r="C6" s="1031" t="s">
        <v>738</v>
      </c>
      <c r="D6" s="1032">
        <v>5922.086336999999</v>
      </c>
      <c r="E6" s="1032">
        <v>6073.911302</v>
      </c>
      <c r="F6" s="1032">
        <v>5856.230947</v>
      </c>
      <c r="G6" s="1032">
        <v>2.56370738892187</v>
      </c>
      <c r="H6" s="1033">
        <v>-3.5838579817311995</v>
      </c>
    </row>
    <row r="7" spans="2:10" ht="15" customHeight="1">
      <c r="B7" s="1034">
        <v>1</v>
      </c>
      <c r="C7" s="1035" t="s">
        <v>815</v>
      </c>
      <c r="D7" s="1036">
        <v>35.331648</v>
      </c>
      <c r="E7" s="1036">
        <v>31.06456</v>
      </c>
      <c r="F7" s="1036">
        <v>50.594279</v>
      </c>
      <c r="G7" s="1037">
        <v>-12.077240212514297</v>
      </c>
      <c r="H7" s="1038">
        <v>62.86816552367068</v>
      </c>
      <c r="J7" s="126" t="s">
        <v>122</v>
      </c>
    </row>
    <row r="8" spans="2:8" ht="15" customHeight="1">
      <c r="B8" s="1034">
        <v>2</v>
      </c>
      <c r="C8" s="1035" t="s">
        <v>755</v>
      </c>
      <c r="D8" s="1036">
        <v>4.516847</v>
      </c>
      <c r="E8" s="1036">
        <v>62.594249</v>
      </c>
      <c r="F8" s="1036">
        <v>56.487325000000006</v>
      </c>
      <c r="G8" s="1037" t="s">
        <v>3</v>
      </c>
      <c r="H8" s="1038">
        <v>-9.756365956239833</v>
      </c>
    </row>
    <row r="9" spans="2:8" ht="15" customHeight="1">
      <c r="B9" s="1034">
        <v>3</v>
      </c>
      <c r="C9" s="1035" t="s">
        <v>801</v>
      </c>
      <c r="D9" s="1036">
        <v>83.83687</v>
      </c>
      <c r="E9" s="1036">
        <v>86.01219</v>
      </c>
      <c r="F9" s="1036">
        <v>108.01917499999999</v>
      </c>
      <c r="G9" s="1037">
        <v>2.5947056468114766</v>
      </c>
      <c r="H9" s="1038">
        <v>25.585890790596054</v>
      </c>
    </row>
    <row r="10" spans="2:8" ht="15" customHeight="1">
      <c r="B10" s="1034">
        <v>4</v>
      </c>
      <c r="C10" s="1035" t="s">
        <v>816</v>
      </c>
      <c r="D10" s="1036">
        <v>0</v>
      </c>
      <c r="E10" s="1036">
        <v>0</v>
      </c>
      <c r="F10" s="1036">
        <v>0</v>
      </c>
      <c r="G10" s="1037" t="s">
        <v>3</v>
      </c>
      <c r="H10" s="1038" t="s">
        <v>3</v>
      </c>
    </row>
    <row r="11" spans="2:8" ht="15" customHeight="1">
      <c r="B11" s="1034">
        <v>5</v>
      </c>
      <c r="C11" s="1035" t="s">
        <v>770</v>
      </c>
      <c r="D11" s="1036">
        <v>828.5363789999999</v>
      </c>
      <c r="E11" s="1036">
        <v>1033.346467</v>
      </c>
      <c r="F11" s="1036">
        <v>948.4206630000001</v>
      </c>
      <c r="G11" s="1037">
        <v>24.71950456142858</v>
      </c>
      <c r="H11" s="1038">
        <v>-8.21852173613712</v>
      </c>
    </row>
    <row r="12" spans="2:8" ht="15" customHeight="1">
      <c r="B12" s="1034">
        <v>6</v>
      </c>
      <c r="C12" s="1035" t="s">
        <v>773</v>
      </c>
      <c r="D12" s="1036">
        <v>686.894509</v>
      </c>
      <c r="E12" s="1036">
        <v>170.046447</v>
      </c>
      <c r="F12" s="1036">
        <v>333.986433</v>
      </c>
      <c r="G12" s="1037">
        <v>-75.24416853359938</v>
      </c>
      <c r="H12" s="1038">
        <v>96.40894525717434</v>
      </c>
    </row>
    <row r="13" spans="2:8" ht="15" customHeight="1">
      <c r="B13" s="1034">
        <v>7</v>
      </c>
      <c r="C13" s="1035" t="s">
        <v>803</v>
      </c>
      <c r="D13" s="1036">
        <v>1446.3383680000002</v>
      </c>
      <c r="E13" s="1036">
        <v>1629.0192120000002</v>
      </c>
      <c r="F13" s="1036">
        <v>1313.733554</v>
      </c>
      <c r="G13" s="1037">
        <v>12.630574424476578</v>
      </c>
      <c r="H13" s="1038">
        <v>-19.354324103576033</v>
      </c>
    </row>
    <row r="14" spans="2:8" ht="15" customHeight="1">
      <c r="B14" s="1034">
        <v>8</v>
      </c>
      <c r="C14" s="1035" t="s">
        <v>804</v>
      </c>
      <c r="D14" s="1036">
        <v>80.664852</v>
      </c>
      <c r="E14" s="1036">
        <v>80.647824</v>
      </c>
      <c r="F14" s="1036">
        <v>94.468238</v>
      </c>
      <c r="G14" s="1037">
        <v>-0.02110956578708567</v>
      </c>
      <c r="H14" s="1038">
        <v>17.136747545724234</v>
      </c>
    </row>
    <row r="15" spans="2:8" ht="15" customHeight="1">
      <c r="B15" s="1034">
        <v>9</v>
      </c>
      <c r="C15" s="1035" t="s">
        <v>817</v>
      </c>
      <c r="D15" s="1036">
        <v>36.100471999999996</v>
      </c>
      <c r="E15" s="1036">
        <v>61.437449</v>
      </c>
      <c r="F15" s="1036">
        <v>94.81571</v>
      </c>
      <c r="G15" s="1037">
        <v>70.18461420670624</v>
      </c>
      <c r="H15" s="1038">
        <v>54.32885242354382</v>
      </c>
    </row>
    <row r="16" spans="2:8" ht="15" customHeight="1">
      <c r="B16" s="1034">
        <v>10</v>
      </c>
      <c r="C16" s="1035" t="s">
        <v>807</v>
      </c>
      <c r="D16" s="1036">
        <v>218.095586</v>
      </c>
      <c r="E16" s="1036">
        <v>127.647221</v>
      </c>
      <c r="F16" s="1036">
        <v>132.460901</v>
      </c>
      <c r="G16" s="1037">
        <v>-41.47189159527511</v>
      </c>
      <c r="H16" s="1038">
        <v>3.7710809231013513</v>
      </c>
    </row>
    <row r="17" spans="2:8" ht="15" customHeight="1">
      <c r="B17" s="1034">
        <v>11</v>
      </c>
      <c r="C17" s="1035" t="s">
        <v>808</v>
      </c>
      <c r="D17" s="1036">
        <v>98.29997</v>
      </c>
      <c r="E17" s="1036">
        <v>70.547348</v>
      </c>
      <c r="F17" s="1036">
        <v>95.95406500000001</v>
      </c>
      <c r="G17" s="1037">
        <v>-28.232584404654446</v>
      </c>
      <c r="H17" s="1038">
        <v>36.01370954440415</v>
      </c>
    </row>
    <row r="18" spans="2:8" ht="15" customHeight="1">
      <c r="B18" s="1034">
        <v>12</v>
      </c>
      <c r="C18" s="1035" t="s">
        <v>818</v>
      </c>
      <c r="D18" s="1036">
        <v>2403.4708359999995</v>
      </c>
      <c r="E18" s="1036">
        <v>2721.5483350000004</v>
      </c>
      <c r="F18" s="1036">
        <v>2627.290604</v>
      </c>
      <c r="G18" s="1037">
        <v>13.234090226339703</v>
      </c>
      <c r="H18" s="1038">
        <v>-3.463386256559005</v>
      </c>
    </row>
    <row r="19" spans="2:8" ht="15" customHeight="1">
      <c r="B19" s="1030"/>
      <c r="C19" s="1031" t="s">
        <v>790</v>
      </c>
      <c r="D19" s="1039">
        <v>4417.428140000002</v>
      </c>
      <c r="E19" s="1039">
        <v>3460.042642999999</v>
      </c>
      <c r="F19" s="1039">
        <v>4536.804131999999</v>
      </c>
      <c r="G19" s="1037">
        <v>-21.672916155236038</v>
      </c>
      <c r="H19" s="1038">
        <v>31.119890709393218</v>
      </c>
    </row>
    <row r="20" spans="2:8" ht="15" customHeight="1" thickBot="1">
      <c r="B20" s="1040"/>
      <c r="C20" s="1041" t="s">
        <v>819</v>
      </c>
      <c r="D20" s="1041">
        <v>10339.514477</v>
      </c>
      <c r="E20" s="1041">
        <v>9533.953945</v>
      </c>
      <c r="F20" s="1041">
        <v>10393.035079000001</v>
      </c>
      <c r="G20" s="1041">
        <v>-7.791086649106688</v>
      </c>
      <c r="H20" s="1042">
        <v>9.01075397422639</v>
      </c>
    </row>
    <row r="21" ht="13.5" thickTop="1">
      <c r="B21" s="126" t="s">
        <v>793</v>
      </c>
    </row>
    <row r="23" spans="4:5" ht="12.75">
      <c r="D23" s="1043"/>
      <c r="E23" s="1044"/>
    </row>
    <row r="24" spans="4:7" ht="12.75">
      <c r="D24" s="1023"/>
      <c r="E24" s="1023"/>
      <c r="F24" s="1023"/>
      <c r="G24" s="102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8"/>
  <sheetViews>
    <sheetView zoomScalePageLayoutView="0" workbookViewId="0" topLeftCell="A34">
      <selection activeCell="H41" sqref="H41"/>
    </sheetView>
  </sheetViews>
  <sheetFormatPr defaultColWidth="9.140625" defaultRowHeight="15"/>
  <cols>
    <col min="1" max="1" width="9.140625" style="126" customWidth="1"/>
    <col min="2" max="2" width="6.140625" style="126" customWidth="1"/>
    <col min="3" max="3" width="29.421875" style="126" bestFit="1" customWidth="1"/>
    <col min="4" max="6" width="11.7109375" style="126" customWidth="1"/>
    <col min="7" max="7" width="9.00390625" style="126" customWidth="1"/>
    <col min="8" max="16" width="8.421875" style="126" customWidth="1"/>
    <col min="17" max="18" width="9.140625" style="126" customWidth="1"/>
    <col min="19" max="19" width="10.28125" style="126" customWidth="1"/>
    <col min="20" max="16384" width="9.140625" style="126" customWidth="1"/>
  </cols>
  <sheetData>
    <row r="1" spans="2:16" ht="12.75">
      <c r="B1" s="1528" t="s">
        <v>820</v>
      </c>
      <c r="C1" s="1528"/>
      <c r="D1" s="1528"/>
      <c r="E1" s="1528"/>
      <c r="F1" s="1528"/>
      <c r="G1" s="1528"/>
      <c r="H1" s="1528"/>
      <c r="I1" s="350"/>
      <c r="J1" s="350"/>
      <c r="K1" s="350"/>
      <c r="L1" s="350"/>
      <c r="M1" s="350"/>
      <c r="N1" s="350"/>
      <c r="O1" s="350"/>
      <c r="P1" s="350"/>
    </row>
    <row r="2" spans="2:16" ht="15" customHeight="1">
      <c r="B2" s="1534" t="s">
        <v>102</v>
      </c>
      <c r="C2" s="1534"/>
      <c r="D2" s="1534"/>
      <c r="E2" s="1534"/>
      <c r="F2" s="1534"/>
      <c r="G2" s="1534"/>
      <c r="H2" s="1534"/>
      <c r="I2" s="1045"/>
      <c r="J2" s="1045"/>
      <c r="K2" s="1045"/>
      <c r="L2" s="1045"/>
      <c r="M2" s="1045"/>
      <c r="N2" s="1045"/>
      <c r="O2" s="1045"/>
      <c r="P2" s="1045"/>
    </row>
    <row r="3" spans="2:16" ht="15" customHeight="1" thickBot="1">
      <c r="B3" s="1535" t="s">
        <v>40</v>
      </c>
      <c r="C3" s="1535"/>
      <c r="D3" s="1535"/>
      <c r="E3" s="1535"/>
      <c r="F3" s="1535"/>
      <c r="G3" s="1535"/>
      <c r="H3" s="1535"/>
      <c r="I3" s="1046"/>
      <c r="J3" s="1046"/>
      <c r="K3" s="1046"/>
      <c r="L3" s="1046"/>
      <c r="M3" s="1046"/>
      <c r="N3" s="1046"/>
      <c r="O3" s="1046"/>
      <c r="P3" s="1046"/>
    </row>
    <row r="4" spans="2:16" ht="15" customHeight="1" thickTop="1">
      <c r="B4" s="1047"/>
      <c r="C4" s="1048"/>
      <c r="D4" s="1536" t="s">
        <v>158</v>
      </c>
      <c r="E4" s="1536"/>
      <c r="F4" s="1536"/>
      <c r="G4" s="1537" t="s">
        <v>215</v>
      </c>
      <c r="H4" s="1538"/>
      <c r="I4" s="1049"/>
      <c r="J4" s="1049"/>
      <c r="K4" s="1049"/>
      <c r="L4" s="1049"/>
      <c r="M4" s="1049"/>
      <c r="N4" s="1049"/>
      <c r="O4" s="1049"/>
      <c r="P4" s="1049"/>
    </row>
    <row r="5" spans="2:16" ht="15" customHeight="1">
      <c r="B5" s="1050"/>
      <c r="C5" s="1051"/>
      <c r="D5" s="1052" t="s">
        <v>17</v>
      </c>
      <c r="E5" s="1053" t="s">
        <v>736</v>
      </c>
      <c r="F5" s="1053" t="s">
        <v>737</v>
      </c>
      <c r="G5" s="1053" t="s">
        <v>736</v>
      </c>
      <c r="H5" s="989" t="s">
        <v>737</v>
      </c>
      <c r="I5" s="1054"/>
      <c r="J5" s="1054"/>
      <c r="K5" s="1054"/>
      <c r="L5" s="1054"/>
      <c r="M5" s="1054"/>
      <c r="N5" s="1054"/>
      <c r="O5" s="1054"/>
      <c r="P5" s="1054"/>
    </row>
    <row r="6" spans="2:16" ht="15" customHeight="1">
      <c r="B6" s="1055"/>
      <c r="C6" s="1056" t="s">
        <v>738</v>
      </c>
      <c r="D6" s="1057">
        <v>126445.744144</v>
      </c>
      <c r="E6" s="1057">
        <v>72355.704009</v>
      </c>
      <c r="F6" s="1057">
        <v>153427.80204799998</v>
      </c>
      <c r="G6" s="1057">
        <v>-42.77727218197295</v>
      </c>
      <c r="H6" s="1058">
        <v>112.04658865445606</v>
      </c>
      <c r="I6" s="1059"/>
      <c r="J6" s="1059"/>
      <c r="K6" s="1059"/>
      <c r="L6" s="1059"/>
      <c r="M6" s="1059"/>
      <c r="N6" s="1059"/>
      <c r="O6" s="1059"/>
      <c r="P6" s="1059"/>
    </row>
    <row r="7" spans="2:16" ht="15" customHeight="1">
      <c r="B7" s="1060">
        <v>1</v>
      </c>
      <c r="C7" s="1061" t="s">
        <v>821</v>
      </c>
      <c r="D7" s="1062">
        <v>3475.543327</v>
      </c>
      <c r="E7" s="1062">
        <v>2056.226034</v>
      </c>
      <c r="F7" s="1062">
        <v>6016.130586</v>
      </c>
      <c r="G7" s="1062">
        <v>-40.837278073155794</v>
      </c>
      <c r="H7" s="1063">
        <v>192.58118934992535</v>
      </c>
      <c r="I7" s="1064"/>
      <c r="J7" s="1064"/>
      <c r="K7" s="1064"/>
      <c r="L7" s="1064"/>
      <c r="M7" s="1064"/>
      <c r="N7" s="1064"/>
      <c r="O7" s="1064"/>
      <c r="P7" s="1064"/>
    </row>
    <row r="8" spans="2:16" ht="15" customHeight="1">
      <c r="B8" s="1060">
        <v>2</v>
      </c>
      <c r="C8" s="1061" t="s">
        <v>822</v>
      </c>
      <c r="D8" s="1062">
        <v>786.812253</v>
      </c>
      <c r="E8" s="1062">
        <v>573.279286</v>
      </c>
      <c r="F8" s="1062">
        <v>880.347081</v>
      </c>
      <c r="G8" s="1062">
        <v>-27.138998685624188</v>
      </c>
      <c r="H8" s="1063">
        <v>53.56338568283803</v>
      </c>
      <c r="I8" s="1064"/>
      <c r="J8" s="1064"/>
      <c r="K8" s="1064"/>
      <c r="L8" s="1064"/>
      <c r="M8" s="1064"/>
      <c r="N8" s="1064"/>
      <c r="O8" s="1064"/>
      <c r="P8" s="1064"/>
    </row>
    <row r="9" spans="2:16" ht="15" customHeight="1">
      <c r="B9" s="1060">
        <v>3</v>
      </c>
      <c r="C9" s="1061" t="s">
        <v>823</v>
      </c>
      <c r="D9" s="1062">
        <v>1702.32482</v>
      </c>
      <c r="E9" s="1062">
        <v>838.69502</v>
      </c>
      <c r="F9" s="1062">
        <v>2078.466252</v>
      </c>
      <c r="G9" s="1062">
        <v>-50.73237433029967</v>
      </c>
      <c r="H9" s="1063">
        <v>147.8214610121329</v>
      </c>
      <c r="I9" s="1064"/>
      <c r="J9" s="1064"/>
      <c r="K9" s="1064"/>
      <c r="L9" s="1064"/>
      <c r="M9" s="1064"/>
      <c r="N9" s="1064"/>
      <c r="O9" s="1064"/>
      <c r="P9" s="1064"/>
    </row>
    <row r="10" spans="2:16" ht="15" customHeight="1">
      <c r="B10" s="1060">
        <v>4</v>
      </c>
      <c r="C10" s="1061" t="s">
        <v>824</v>
      </c>
      <c r="D10" s="1062">
        <v>238.49373899999998</v>
      </c>
      <c r="E10" s="1062">
        <v>9.937741</v>
      </c>
      <c r="F10" s="1062">
        <v>164.776988</v>
      </c>
      <c r="G10" s="1062">
        <v>-95.83312289803968</v>
      </c>
      <c r="H10" s="1080" t="s">
        <v>3</v>
      </c>
      <c r="I10" s="1064"/>
      <c r="J10" s="1064"/>
      <c r="K10" s="1064"/>
      <c r="L10" s="1064"/>
      <c r="M10" s="1064"/>
      <c r="N10" s="1064"/>
      <c r="O10" s="1064"/>
      <c r="P10" s="1064"/>
    </row>
    <row r="11" spans="2:16" ht="15" customHeight="1">
      <c r="B11" s="1060">
        <v>5</v>
      </c>
      <c r="C11" s="1061" t="s">
        <v>825</v>
      </c>
      <c r="D11" s="1062">
        <v>539.9188730000001</v>
      </c>
      <c r="E11" s="1062">
        <v>308.215539</v>
      </c>
      <c r="F11" s="1062">
        <v>573.7397530000001</v>
      </c>
      <c r="G11" s="1062">
        <v>-42.91447207847467</v>
      </c>
      <c r="H11" s="1063">
        <v>86.14887324029439</v>
      </c>
      <c r="I11" s="1064"/>
      <c r="J11" s="1064"/>
      <c r="K11" s="1064"/>
      <c r="L11" s="1064"/>
      <c r="M11" s="1064"/>
      <c r="N11" s="1064"/>
      <c r="O11" s="1064"/>
      <c r="P11" s="1064"/>
    </row>
    <row r="12" spans="2:16" ht="15" customHeight="1">
      <c r="B12" s="1060">
        <v>6</v>
      </c>
      <c r="C12" s="1061" t="s">
        <v>826</v>
      </c>
      <c r="D12" s="1062">
        <v>2691.1237490000003</v>
      </c>
      <c r="E12" s="1062">
        <v>1160.620055</v>
      </c>
      <c r="F12" s="1062">
        <v>5221.25086</v>
      </c>
      <c r="G12" s="1062">
        <v>-56.872289673365</v>
      </c>
      <c r="H12" s="1063">
        <v>349.867365078402</v>
      </c>
      <c r="I12" s="1064"/>
      <c r="J12" s="1064"/>
      <c r="K12" s="1064"/>
      <c r="L12" s="1064"/>
      <c r="M12" s="1064"/>
      <c r="N12" s="1064"/>
      <c r="O12" s="1064"/>
      <c r="P12" s="1064"/>
    </row>
    <row r="13" spans="2:16" ht="15" customHeight="1">
      <c r="B13" s="1060">
        <v>7</v>
      </c>
      <c r="C13" s="1061" t="s">
        <v>827</v>
      </c>
      <c r="D13" s="1062">
        <v>522.921009</v>
      </c>
      <c r="E13" s="1062">
        <v>873.7797159999999</v>
      </c>
      <c r="F13" s="1062">
        <v>125.38578100000001</v>
      </c>
      <c r="G13" s="1062">
        <v>67.09592863192839</v>
      </c>
      <c r="H13" s="1063">
        <v>-85.65018405622956</v>
      </c>
      <c r="I13" s="1064"/>
      <c r="J13" s="1064"/>
      <c r="K13" s="1064"/>
      <c r="L13" s="1064"/>
      <c r="M13" s="1064"/>
      <c r="N13" s="1064"/>
      <c r="O13" s="1064"/>
      <c r="P13" s="1064"/>
    </row>
    <row r="14" spans="2:22" ht="15" customHeight="1">
      <c r="B14" s="1060">
        <v>8</v>
      </c>
      <c r="C14" s="1061" t="s">
        <v>746</v>
      </c>
      <c r="D14" s="1062">
        <v>1043.8920779999999</v>
      </c>
      <c r="E14" s="1062">
        <v>643.1838339999999</v>
      </c>
      <c r="F14" s="1062">
        <v>1177.490658</v>
      </c>
      <c r="G14" s="1062">
        <v>-38.3859838047358</v>
      </c>
      <c r="H14" s="1063">
        <v>83.07217870777518</v>
      </c>
      <c r="I14" s="1064"/>
      <c r="J14" s="1064"/>
      <c r="K14" s="1064"/>
      <c r="L14" s="1064"/>
      <c r="M14" s="1064"/>
      <c r="N14" s="1064"/>
      <c r="O14" s="1064"/>
      <c r="P14" s="1064"/>
      <c r="T14" s="1023"/>
      <c r="U14" s="1023"/>
      <c r="V14" s="1023"/>
    </row>
    <row r="15" spans="2:16" ht="15" customHeight="1">
      <c r="B15" s="1060">
        <v>9</v>
      </c>
      <c r="C15" s="1061" t="s">
        <v>828</v>
      </c>
      <c r="D15" s="1062">
        <v>870.078747</v>
      </c>
      <c r="E15" s="1062">
        <v>475.53531899999996</v>
      </c>
      <c r="F15" s="1062">
        <v>672.288967</v>
      </c>
      <c r="G15" s="1062">
        <v>-45.34571489768846</v>
      </c>
      <c r="H15" s="1063">
        <v>41.37519131360253</v>
      </c>
      <c r="I15" s="1064"/>
      <c r="J15" s="1064"/>
      <c r="K15" s="1064"/>
      <c r="L15" s="1064"/>
      <c r="M15" s="1064"/>
      <c r="N15" s="1064"/>
      <c r="O15" s="1064"/>
      <c r="P15" s="1064"/>
    </row>
    <row r="16" spans="2:16" ht="15" customHeight="1">
      <c r="B16" s="1060">
        <v>10</v>
      </c>
      <c r="C16" s="1061" t="s">
        <v>829</v>
      </c>
      <c r="D16" s="1062">
        <v>2684.0758530000003</v>
      </c>
      <c r="E16" s="1062">
        <v>2534.4199089999997</v>
      </c>
      <c r="F16" s="1062">
        <v>1756.012968</v>
      </c>
      <c r="G16" s="1062">
        <v>-5.575697267747842</v>
      </c>
      <c r="H16" s="1063">
        <v>-30.713416440416694</v>
      </c>
      <c r="I16" s="1064"/>
      <c r="J16" s="1064"/>
      <c r="K16" s="1064"/>
      <c r="L16" s="1064"/>
      <c r="M16" s="1064"/>
      <c r="N16" s="1064"/>
      <c r="O16" s="1064"/>
      <c r="P16" s="1064"/>
    </row>
    <row r="17" spans="2:16" ht="15" customHeight="1">
      <c r="B17" s="1060">
        <v>11</v>
      </c>
      <c r="C17" s="1061" t="s">
        <v>830</v>
      </c>
      <c r="D17" s="1062">
        <v>87.10544800000001</v>
      </c>
      <c r="E17" s="1062">
        <v>67.373391</v>
      </c>
      <c r="F17" s="1062">
        <v>126.539571</v>
      </c>
      <c r="G17" s="1062">
        <v>-22.65306872653936</v>
      </c>
      <c r="H17" s="1063">
        <v>87.81831984677748</v>
      </c>
      <c r="I17" s="1064"/>
      <c r="J17" s="1064"/>
      <c r="K17" s="1064"/>
      <c r="L17" s="1064"/>
      <c r="M17" s="1064"/>
      <c r="N17" s="1064"/>
      <c r="O17" s="1064"/>
      <c r="P17" s="1064"/>
    </row>
    <row r="18" spans="2:22" ht="15" customHeight="1">
      <c r="B18" s="1060">
        <v>12</v>
      </c>
      <c r="C18" s="1061" t="s">
        <v>831</v>
      </c>
      <c r="D18" s="1062">
        <v>760.688947</v>
      </c>
      <c r="E18" s="1062">
        <v>424.530565</v>
      </c>
      <c r="F18" s="1062">
        <v>908.987322</v>
      </c>
      <c r="G18" s="1062">
        <v>-44.19130622651205</v>
      </c>
      <c r="H18" s="1063">
        <v>114.11587219874261</v>
      </c>
      <c r="I18" s="1064"/>
      <c r="J18" s="1064"/>
      <c r="K18" s="1064"/>
      <c r="L18" s="1064"/>
      <c r="M18" s="1064"/>
      <c r="N18" s="1064"/>
      <c r="O18" s="1064"/>
      <c r="P18" s="1064"/>
      <c r="U18" s="1023"/>
      <c r="V18" s="1023"/>
    </row>
    <row r="19" spans="2:16" ht="15" customHeight="1">
      <c r="B19" s="1060">
        <v>13</v>
      </c>
      <c r="C19" s="1061" t="s">
        <v>832</v>
      </c>
      <c r="D19" s="1062">
        <v>396.519129</v>
      </c>
      <c r="E19" s="1062">
        <v>338.227748</v>
      </c>
      <c r="F19" s="1062">
        <v>364.97292699999997</v>
      </c>
      <c r="G19" s="1062">
        <v>-14.700773994689172</v>
      </c>
      <c r="H19" s="1063">
        <v>7.90744673024281</v>
      </c>
      <c r="I19" s="1064"/>
      <c r="J19" s="1064"/>
      <c r="K19" s="1064"/>
      <c r="L19" s="1064"/>
      <c r="M19" s="1064"/>
      <c r="N19" s="1064"/>
      <c r="O19" s="1064"/>
      <c r="P19" s="1064"/>
    </row>
    <row r="20" spans="2:16" ht="15" customHeight="1">
      <c r="B20" s="1060">
        <v>14</v>
      </c>
      <c r="C20" s="1061" t="s">
        <v>833</v>
      </c>
      <c r="D20" s="1062">
        <v>1513.271817</v>
      </c>
      <c r="E20" s="1062">
        <v>674.641537</v>
      </c>
      <c r="F20" s="1062">
        <v>1447.81215</v>
      </c>
      <c r="G20" s="1062">
        <v>-55.41835052889246</v>
      </c>
      <c r="H20" s="1063">
        <v>114.60465604269484</v>
      </c>
      <c r="I20" s="1064"/>
      <c r="J20" s="1064"/>
      <c r="K20" s="1064"/>
      <c r="L20" s="1064"/>
      <c r="M20" s="1064"/>
      <c r="N20" s="1064"/>
      <c r="O20" s="1064"/>
      <c r="P20" s="1064"/>
    </row>
    <row r="21" spans="2:16" ht="15" customHeight="1">
      <c r="B21" s="1060">
        <v>15</v>
      </c>
      <c r="C21" s="1061" t="s">
        <v>834</v>
      </c>
      <c r="D21" s="1062">
        <v>2772.534666</v>
      </c>
      <c r="E21" s="1062">
        <v>1986.0484030000002</v>
      </c>
      <c r="F21" s="1062">
        <v>4479.3127030000005</v>
      </c>
      <c r="G21" s="1062">
        <v>-28.36704884684748</v>
      </c>
      <c r="H21" s="1063">
        <v>125.53894941502088</v>
      </c>
      <c r="I21" s="1064"/>
      <c r="J21" s="1064"/>
      <c r="K21" s="1064"/>
      <c r="L21" s="1064"/>
      <c r="M21" s="1064"/>
      <c r="N21" s="1064"/>
      <c r="O21" s="1064"/>
      <c r="P21" s="1064"/>
    </row>
    <row r="22" spans="2:16" ht="15" customHeight="1">
      <c r="B22" s="1060">
        <v>16</v>
      </c>
      <c r="C22" s="1061" t="s">
        <v>835</v>
      </c>
      <c r="D22" s="1062">
        <v>708.5883680000001</v>
      </c>
      <c r="E22" s="1062">
        <v>436.725117</v>
      </c>
      <c r="F22" s="1062">
        <v>770.517406</v>
      </c>
      <c r="G22" s="1062">
        <v>-38.366880304193764</v>
      </c>
      <c r="H22" s="1063">
        <v>76.43075152006887</v>
      </c>
      <c r="I22" s="1064"/>
      <c r="J22" s="1064"/>
      <c r="K22" s="1064"/>
      <c r="L22" s="1064"/>
      <c r="M22" s="1064"/>
      <c r="N22" s="1064"/>
      <c r="O22" s="1064"/>
      <c r="P22" s="1064"/>
    </row>
    <row r="23" spans="2:16" ht="15" customHeight="1">
      <c r="B23" s="1060">
        <v>17</v>
      </c>
      <c r="C23" s="1061" t="s">
        <v>749</v>
      </c>
      <c r="D23" s="1062">
        <v>1220.7239439999998</v>
      </c>
      <c r="E23" s="1062">
        <v>1583.399976</v>
      </c>
      <c r="F23" s="1062">
        <v>2107.331979</v>
      </c>
      <c r="G23" s="1062">
        <v>29.709913841093623</v>
      </c>
      <c r="H23" s="1063">
        <v>33.08904957315727</v>
      </c>
      <c r="I23" s="1064"/>
      <c r="J23" s="1064"/>
      <c r="K23" s="1064"/>
      <c r="L23" s="1064"/>
      <c r="M23" s="1064"/>
      <c r="N23" s="1064"/>
      <c r="O23" s="1064"/>
      <c r="P23" s="1064"/>
    </row>
    <row r="24" spans="2:16" ht="15" customHeight="1">
      <c r="B24" s="1060">
        <v>18</v>
      </c>
      <c r="C24" s="1061" t="s">
        <v>836</v>
      </c>
      <c r="D24" s="1062">
        <v>977.2470030000001</v>
      </c>
      <c r="E24" s="1062">
        <v>654.073515</v>
      </c>
      <c r="F24" s="1062">
        <v>1186.207332</v>
      </c>
      <c r="G24" s="1062">
        <v>-33.06978553097696</v>
      </c>
      <c r="H24" s="1063">
        <v>81.35688187894289</v>
      </c>
      <c r="I24" s="1064"/>
      <c r="J24" s="1064"/>
      <c r="K24" s="1064"/>
      <c r="L24" s="1064"/>
      <c r="M24" s="1064"/>
      <c r="N24" s="1064"/>
      <c r="O24" s="1064"/>
      <c r="P24" s="1064"/>
    </row>
    <row r="25" spans="2:16" ht="15" customHeight="1">
      <c r="B25" s="1060">
        <v>19</v>
      </c>
      <c r="C25" s="1061" t="s">
        <v>837</v>
      </c>
      <c r="D25" s="1062">
        <v>3391.3368960000003</v>
      </c>
      <c r="E25" s="1062">
        <v>2556.473708</v>
      </c>
      <c r="F25" s="1062">
        <v>4391.977091</v>
      </c>
      <c r="G25" s="1062">
        <v>-24.617524404157578</v>
      </c>
      <c r="H25" s="1063">
        <v>71.79824995876703</v>
      </c>
      <c r="I25" s="1064"/>
      <c r="J25" s="1064"/>
      <c r="K25" s="1064"/>
      <c r="L25" s="1064"/>
      <c r="M25" s="1064"/>
      <c r="N25" s="1064"/>
      <c r="O25" s="1064"/>
      <c r="P25" s="1064"/>
    </row>
    <row r="26" spans="2:16" ht="15" customHeight="1">
      <c r="B26" s="1060">
        <v>20</v>
      </c>
      <c r="C26" s="1061" t="s">
        <v>838</v>
      </c>
      <c r="D26" s="1062">
        <v>305.747726</v>
      </c>
      <c r="E26" s="1062">
        <v>117.593239</v>
      </c>
      <c r="F26" s="1062">
        <v>245.273796</v>
      </c>
      <c r="G26" s="1062">
        <v>-61.53912883067526</v>
      </c>
      <c r="H26" s="1063">
        <v>108.57814453091135</v>
      </c>
      <c r="I26" s="1064"/>
      <c r="J26" s="1064"/>
      <c r="K26" s="1064"/>
      <c r="L26" s="1064"/>
      <c r="M26" s="1064"/>
      <c r="N26" s="1064"/>
      <c r="O26" s="1064"/>
      <c r="P26" s="1064"/>
    </row>
    <row r="27" spans="2:16" ht="15" customHeight="1">
      <c r="B27" s="1060">
        <v>21</v>
      </c>
      <c r="C27" s="1061" t="s">
        <v>839</v>
      </c>
      <c r="D27" s="1062">
        <v>480.381345</v>
      </c>
      <c r="E27" s="1062">
        <v>284.479865</v>
      </c>
      <c r="F27" s="1062">
        <v>662.88554</v>
      </c>
      <c r="G27" s="1062">
        <v>-40.780409572315925</v>
      </c>
      <c r="H27" s="1063">
        <v>133.016681163006</v>
      </c>
      <c r="I27" s="1064"/>
      <c r="J27" s="1064"/>
      <c r="K27" s="1064"/>
      <c r="L27" s="1064"/>
      <c r="M27" s="1064"/>
      <c r="N27" s="1064"/>
      <c r="O27" s="1064"/>
      <c r="P27" s="1064"/>
    </row>
    <row r="28" spans="2:16" ht="15" customHeight="1">
      <c r="B28" s="1060">
        <v>22</v>
      </c>
      <c r="C28" s="1061" t="s">
        <v>761</v>
      </c>
      <c r="D28" s="1062">
        <v>555.163291</v>
      </c>
      <c r="E28" s="1062">
        <v>782.176575</v>
      </c>
      <c r="F28" s="1062">
        <v>908.0767050000001</v>
      </c>
      <c r="G28" s="1062">
        <v>40.89126346792261</v>
      </c>
      <c r="H28" s="1063">
        <v>16.096126376579377</v>
      </c>
      <c r="I28" s="1064"/>
      <c r="J28" s="1064"/>
      <c r="K28" s="1064"/>
      <c r="L28" s="1064"/>
      <c r="M28" s="1064"/>
      <c r="N28" s="1064"/>
      <c r="O28" s="1064"/>
      <c r="P28" s="1064"/>
    </row>
    <row r="29" spans="2:16" ht="15" customHeight="1">
      <c r="B29" s="1060">
        <v>23</v>
      </c>
      <c r="C29" s="1061" t="s">
        <v>840</v>
      </c>
      <c r="D29" s="1062">
        <v>9562.941311999999</v>
      </c>
      <c r="E29" s="1062">
        <v>4757.3223</v>
      </c>
      <c r="F29" s="1062">
        <v>14442.217611999999</v>
      </c>
      <c r="G29" s="1062">
        <v>-50.25252017357565</v>
      </c>
      <c r="H29" s="1063">
        <v>203.57870880432046</v>
      </c>
      <c r="I29" s="1064"/>
      <c r="J29" s="1064"/>
      <c r="K29" s="1064"/>
      <c r="L29" s="1064"/>
      <c r="M29" s="1064"/>
      <c r="N29" s="1064"/>
      <c r="O29" s="1064"/>
      <c r="P29" s="1064"/>
    </row>
    <row r="30" spans="2:16" ht="15" customHeight="1">
      <c r="B30" s="1060">
        <v>24</v>
      </c>
      <c r="C30" s="1061" t="s">
        <v>841</v>
      </c>
      <c r="D30" s="1062">
        <v>1564.743133</v>
      </c>
      <c r="E30" s="1062">
        <v>2093.583939</v>
      </c>
      <c r="F30" s="1062">
        <v>3147.84746</v>
      </c>
      <c r="G30" s="1062">
        <v>33.79729201853607</v>
      </c>
      <c r="H30" s="1063">
        <v>50.35687852590084</v>
      </c>
      <c r="I30" s="1064"/>
      <c r="J30" s="1064"/>
      <c r="K30" s="1064"/>
      <c r="L30" s="1064"/>
      <c r="M30" s="1064"/>
      <c r="N30" s="1064"/>
      <c r="O30" s="1064"/>
      <c r="P30" s="1064"/>
    </row>
    <row r="31" spans="2:16" ht="15" customHeight="1">
      <c r="B31" s="1060">
        <v>25</v>
      </c>
      <c r="C31" s="1061" t="s">
        <v>842</v>
      </c>
      <c r="D31" s="1062">
        <v>5996.750264</v>
      </c>
      <c r="E31" s="1062">
        <v>3507.378464</v>
      </c>
      <c r="F31" s="1062">
        <v>7464.775961</v>
      </c>
      <c r="G31" s="1062">
        <v>-41.51201384763886</v>
      </c>
      <c r="H31" s="1063">
        <v>112.83063797132331</v>
      </c>
      <c r="I31" s="1064"/>
      <c r="J31" s="1064"/>
      <c r="K31" s="1064"/>
      <c r="L31" s="1064"/>
      <c r="M31" s="1064"/>
      <c r="N31" s="1064"/>
      <c r="O31" s="1064"/>
      <c r="P31" s="1064"/>
    </row>
    <row r="32" spans="2:16" ht="15" customHeight="1">
      <c r="B32" s="1060">
        <v>26</v>
      </c>
      <c r="C32" s="1061" t="s">
        <v>843</v>
      </c>
      <c r="D32" s="1062">
        <v>11.472872</v>
      </c>
      <c r="E32" s="1062">
        <v>8.118261</v>
      </c>
      <c r="F32" s="1062">
        <v>15.628185</v>
      </c>
      <c r="G32" s="1062">
        <v>-29.239505156163176</v>
      </c>
      <c r="H32" s="1063">
        <v>92.50656021037017</v>
      </c>
      <c r="I32" s="1064"/>
      <c r="J32" s="1064"/>
      <c r="K32" s="1064"/>
      <c r="L32" s="1064"/>
      <c r="M32" s="1064"/>
      <c r="N32" s="1064"/>
      <c r="O32" s="1064"/>
      <c r="P32" s="1064"/>
    </row>
    <row r="33" spans="2:16" ht="15" customHeight="1">
      <c r="B33" s="1060">
        <v>27</v>
      </c>
      <c r="C33" s="1061" t="s">
        <v>844</v>
      </c>
      <c r="D33" s="1062">
        <v>5889.206066</v>
      </c>
      <c r="E33" s="1062">
        <v>3272.237223</v>
      </c>
      <c r="F33" s="1062">
        <v>7759.736419</v>
      </c>
      <c r="G33" s="1062">
        <v>-44.43670018796724</v>
      </c>
      <c r="H33" s="1063">
        <v>137.13856576345168</v>
      </c>
      <c r="I33" s="1064"/>
      <c r="J33" s="1064"/>
      <c r="K33" s="1064"/>
      <c r="L33" s="1064"/>
      <c r="M33" s="1064"/>
      <c r="N33" s="1064"/>
      <c r="O33" s="1064"/>
      <c r="P33" s="1064"/>
    </row>
    <row r="34" spans="2:16" ht="15" customHeight="1">
      <c r="B34" s="1060">
        <v>28</v>
      </c>
      <c r="C34" s="1061" t="s">
        <v>845</v>
      </c>
      <c r="D34" s="1062">
        <v>136.089887</v>
      </c>
      <c r="E34" s="1062">
        <v>80.368865</v>
      </c>
      <c r="F34" s="1062">
        <v>186.48940299999998</v>
      </c>
      <c r="G34" s="1062">
        <v>-40.94427824750858</v>
      </c>
      <c r="H34" s="1063">
        <v>132.04185227699804</v>
      </c>
      <c r="I34" s="1064"/>
      <c r="J34" s="1064"/>
      <c r="K34" s="1064"/>
      <c r="L34" s="1064"/>
      <c r="M34" s="1064"/>
      <c r="N34" s="1064"/>
      <c r="O34" s="1064"/>
      <c r="P34" s="1064"/>
    </row>
    <row r="35" spans="2:16" ht="15" customHeight="1">
      <c r="B35" s="1060">
        <v>29</v>
      </c>
      <c r="C35" s="1061" t="s">
        <v>768</v>
      </c>
      <c r="D35" s="1062">
        <v>1692.55684</v>
      </c>
      <c r="E35" s="1062">
        <v>942.5067630000001</v>
      </c>
      <c r="F35" s="1062">
        <v>1855.537845</v>
      </c>
      <c r="G35" s="1062">
        <v>-44.31461675461368</v>
      </c>
      <c r="H35" s="1063">
        <v>96.87262923120267</v>
      </c>
      <c r="I35" s="1064"/>
      <c r="J35" s="1064"/>
      <c r="K35" s="1064"/>
      <c r="L35" s="1064"/>
      <c r="M35" s="1064"/>
      <c r="N35" s="1064"/>
      <c r="O35" s="1064"/>
      <c r="P35" s="1064"/>
    </row>
    <row r="36" spans="2:16" ht="15" customHeight="1">
      <c r="B36" s="1060">
        <v>30</v>
      </c>
      <c r="C36" s="1061" t="s">
        <v>846</v>
      </c>
      <c r="D36" s="1062">
        <v>40276.07662</v>
      </c>
      <c r="E36" s="1062">
        <v>15373.751570000002</v>
      </c>
      <c r="F36" s="1062">
        <v>29200.000915999997</v>
      </c>
      <c r="G36" s="1062">
        <v>-61.82907358368214</v>
      </c>
      <c r="H36" s="1063">
        <v>89.93412754880359</v>
      </c>
      <c r="I36" s="1064"/>
      <c r="J36" s="1064"/>
      <c r="K36" s="1064"/>
      <c r="L36" s="1064"/>
      <c r="M36" s="1064"/>
      <c r="N36" s="1064"/>
      <c r="O36" s="1064"/>
      <c r="P36" s="1064"/>
    </row>
    <row r="37" spans="2:16" ht="15" customHeight="1">
      <c r="B37" s="1060">
        <v>31</v>
      </c>
      <c r="C37" s="1061" t="s">
        <v>847</v>
      </c>
      <c r="D37" s="1062">
        <v>479.21446100000003</v>
      </c>
      <c r="E37" s="1062">
        <v>199.01408200000003</v>
      </c>
      <c r="F37" s="1062">
        <v>534.08628</v>
      </c>
      <c r="G37" s="1062">
        <v>-58.470768685755495</v>
      </c>
      <c r="H37" s="1063">
        <v>168.3660747182704</v>
      </c>
      <c r="I37" s="1064"/>
      <c r="J37" s="1064"/>
      <c r="K37" s="1064"/>
      <c r="L37" s="1064"/>
      <c r="M37" s="1064"/>
      <c r="N37" s="1064"/>
      <c r="O37" s="1064"/>
      <c r="P37" s="1064"/>
    </row>
    <row r="38" spans="2:16" ht="15" customHeight="1">
      <c r="B38" s="1060">
        <v>32</v>
      </c>
      <c r="C38" s="1061" t="s">
        <v>771</v>
      </c>
      <c r="D38" s="1062">
        <v>659.928842</v>
      </c>
      <c r="E38" s="1062">
        <v>400.76761799999997</v>
      </c>
      <c r="F38" s="1062">
        <v>787.777556</v>
      </c>
      <c r="G38" s="1062">
        <v>-39.271086139314406</v>
      </c>
      <c r="H38" s="1063">
        <v>96.56716775954689</v>
      </c>
      <c r="I38" s="1064"/>
      <c r="J38" s="1064"/>
      <c r="K38" s="1064"/>
      <c r="L38" s="1064"/>
      <c r="M38" s="1064"/>
      <c r="N38" s="1064"/>
      <c r="O38" s="1064"/>
      <c r="P38" s="1064"/>
    </row>
    <row r="39" spans="2:16" ht="15" customHeight="1">
      <c r="B39" s="1060">
        <v>33</v>
      </c>
      <c r="C39" s="1061" t="s">
        <v>848</v>
      </c>
      <c r="D39" s="1062">
        <v>393.193498</v>
      </c>
      <c r="E39" s="1062">
        <v>231.16671799999997</v>
      </c>
      <c r="F39" s="1062">
        <v>849.910918</v>
      </c>
      <c r="G39" s="1062">
        <v>-41.207899119430515</v>
      </c>
      <c r="H39" s="1063">
        <v>267.6614546216814</v>
      </c>
      <c r="I39" s="1064"/>
      <c r="J39" s="1064"/>
      <c r="K39" s="1064"/>
      <c r="L39" s="1064"/>
      <c r="M39" s="1064"/>
      <c r="N39" s="1064"/>
      <c r="O39" s="1064"/>
      <c r="P39" s="1064"/>
    </row>
    <row r="40" spans="2:16" ht="15" customHeight="1">
      <c r="B40" s="1060">
        <v>34</v>
      </c>
      <c r="C40" s="1061" t="s">
        <v>849</v>
      </c>
      <c r="D40" s="1062">
        <v>42.983592</v>
      </c>
      <c r="E40" s="1062">
        <v>36.02178</v>
      </c>
      <c r="F40" s="1062">
        <v>53.950288</v>
      </c>
      <c r="G40" s="1062">
        <v>-16.196440725568024</v>
      </c>
      <c r="H40" s="1063">
        <v>49.77129947492878</v>
      </c>
      <c r="I40" s="1064"/>
      <c r="J40" s="1064"/>
      <c r="K40" s="1064"/>
      <c r="L40" s="1064"/>
      <c r="M40" s="1064"/>
      <c r="N40" s="1064"/>
      <c r="O40" s="1064"/>
      <c r="P40" s="1064"/>
    </row>
    <row r="41" spans="2:16" ht="15" customHeight="1">
      <c r="B41" s="1060">
        <v>35</v>
      </c>
      <c r="C41" s="1061" t="s">
        <v>803</v>
      </c>
      <c r="D41" s="1062">
        <v>1868.2179419999998</v>
      </c>
      <c r="E41" s="1062">
        <v>1294.9720069999998</v>
      </c>
      <c r="F41" s="1062">
        <v>2400.445365</v>
      </c>
      <c r="G41" s="1062">
        <v>-30.684103932024016</v>
      </c>
      <c r="H41" s="1063">
        <v>85.36658337202189</v>
      </c>
      <c r="I41" s="1064"/>
      <c r="J41" s="1064"/>
      <c r="K41" s="1064"/>
      <c r="L41" s="1064"/>
      <c r="M41" s="1064"/>
      <c r="N41" s="1064"/>
      <c r="O41" s="1064"/>
      <c r="P41" s="1064"/>
    </row>
    <row r="42" spans="2:16" ht="15" customHeight="1">
      <c r="B42" s="1060">
        <v>36</v>
      </c>
      <c r="C42" s="1061" t="s">
        <v>850</v>
      </c>
      <c r="D42" s="1062">
        <v>4705.627783</v>
      </c>
      <c r="E42" s="1062">
        <v>4437.730821</v>
      </c>
      <c r="F42" s="1062">
        <v>5192.217656999999</v>
      </c>
      <c r="G42" s="1062">
        <v>-5.69311841807442</v>
      </c>
      <c r="H42" s="1063">
        <v>17.0016358907948</v>
      </c>
      <c r="I42" s="1064"/>
      <c r="J42" s="1064"/>
      <c r="K42" s="1064"/>
      <c r="L42" s="1064"/>
      <c r="M42" s="1064"/>
      <c r="N42" s="1064"/>
      <c r="O42" s="1064"/>
      <c r="P42" s="1064"/>
    </row>
    <row r="43" spans="2:16" ht="15" customHeight="1">
      <c r="B43" s="1060">
        <v>37</v>
      </c>
      <c r="C43" s="1061" t="s">
        <v>851</v>
      </c>
      <c r="D43" s="1062">
        <v>204.029906</v>
      </c>
      <c r="E43" s="1062">
        <v>214.926067</v>
      </c>
      <c r="F43" s="1062">
        <v>99.58956599999999</v>
      </c>
      <c r="G43" s="1062">
        <v>5.3404724893614315</v>
      </c>
      <c r="H43" s="1063">
        <v>-53.66333763507616</v>
      </c>
      <c r="I43" s="1064"/>
      <c r="J43" s="1064"/>
      <c r="K43" s="1064"/>
      <c r="L43" s="1064"/>
      <c r="M43" s="1064"/>
      <c r="N43" s="1064"/>
      <c r="O43" s="1064"/>
      <c r="P43" s="1064"/>
    </row>
    <row r="44" spans="2:16" ht="15" customHeight="1">
      <c r="B44" s="1060">
        <v>38</v>
      </c>
      <c r="C44" s="1061" t="s">
        <v>852</v>
      </c>
      <c r="D44" s="1062">
        <v>1204.814903</v>
      </c>
      <c r="E44" s="1062">
        <v>1048.9575670000002</v>
      </c>
      <c r="F44" s="1062">
        <v>1735.769211</v>
      </c>
      <c r="G44" s="1062">
        <v>-12.936205853024703</v>
      </c>
      <c r="H44" s="1063">
        <v>65.47563653735477</v>
      </c>
      <c r="I44" s="1064"/>
      <c r="J44" s="1064"/>
      <c r="K44" s="1064"/>
      <c r="L44" s="1064"/>
      <c r="M44" s="1064"/>
      <c r="N44" s="1064"/>
      <c r="O44" s="1064"/>
      <c r="P44" s="1064"/>
    </row>
    <row r="45" spans="2:16" ht="15" customHeight="1">
      <c r="B45" s="1060">
        <v>39</v>
      </c>
      <c r="C45" s="1061" t="s">
        <v>853</v>
      </c>
      <c r="D45" s="1062">
        <v>318.443026</v>
      </c>
      <c r="E45" s="1062">
        <v>207.401338</v>
      </c>
      <c r="F45" s="1062">
        <v>447.197691</v>
      </c>
      <c r="G45" s="1062">
        <v>-34.870189934698075</v>
      </c>
      <c r="H45" s="1063">
        <v>115.61948216553935</v>
      </c>
      <c r="I45" s="1064"/>
      <c r="J45" s="1064"/>
      <c r="K45" s="1064"/>
      <c r="L45" s="1064"/>
      <c r="M45" s="1064"/>
      <c r="N45" s="1064"/>
      <c r="O45" s="1064"/>
      <c r="P45" s="1064"/>
    </row>
    <row r="46" spans="2:16" ht="15" customHeight="1">
      <c r="B46" s="1060">
        <v>40</v>
      </c>
      <c r="C46" s="1061" t="s">
        <v>854</v>
      </c>
      <c r="D46" s="1062">
        <v>6.296736</v>
      </c>
      <c r="E46" s="1062">
        <v>17.685955</v>
      </c>
      <c r="F46" s="1062">
        <v>62.608627</v>
      </c>
      <c r="G46" s="1062">
        <v>180.87496442601372</v>
      </c>
      <c r="H46" s="1063">
        <v>254.00195805089407</v>
      </c>
      <c r="I46" s="1064"/>
      <c r="J46" s="1064"/>
      <c r="K46" s="1064"/>
      <c r="L46" s="1064"/>
      <c r="M46" s="1064"/>
      <c r="N46" s="1064"/>
      <c r="O46" s="1064"/>
      <c r="P46" s="1064"/>
    </row>
    <row r="47" spans="2:16" ht="15" customHeight="1">
      <c r="B47" s="1060">
        <v>41</v>
      </c>
      <c r="C47" s="1061" t="s">
        <v>855</v>
      </c>
      <c r="D47" s="1062">
        <v>7.180608</v>
      </c>
      <c r="E47" s="1062">
        <v>11.89162</v>
      </c>
      <c r="F47" s="1062">
        <v>66.211989</v>
      </c>
      <c r="G47" s="1062">
        <v>65.6074248865834</v>
      </c>
      <c r="H47" s="1063">
        <v>456.79536513948483</v>
      </c>
      <c r="I47" s="1064"/>
      <c r="J47" s="1064"/>
      <c r="K47" s="1064"/>
      <c r="L47" s="1064"/>
      <c r="M47" s="1064"/>
      <c r="N47" s="1064"/>
      <c r="O47" s="1064"/>
      <c r="P47" s="1064"/>
    </row>
    <row r="48" spans="2:16" ht="15" customHeight="1">
      <c r="B48" s="1060">
        <v>42</v>
      </c>
      <c r="C48" s="1061" t="s">
        <v>808</v>
      </c>
      <c r="D48" s="1062">
        <v>29.403862999999998</v>
      </c>
      <c r="E48" s="1062">
        <v>15.267338</v>
      </c>
      <c r="F48" s="1062">
        <v>23.988583</v>
      </c>
      <c r="G48" s="1062">
        <v>-48.077101297880475</v>
      </c>
      <c r="H48" s="1063">
        <v>57.123547012583316</v>
      </c>
      <c r="I48" s="1064"/>
      <c r="J48" s="1064"/>
      <c r="K48" s="1064"/>
      <c r="L48" s="1064"/>
      <c r="M48" s="1064"/>
      <c r="N48" s="1064"/>
      <c r="O48" s="1064"/>
      <c r="P48" s="1064"/>
    </row>
    <row r="49" spans="2:16" ht="15" customHeight="1">
      <c r="B49" s="1060">
        <v>43</v>
      </c>
      <c r="C49" s="1061" t="s">
        <v>856</v>
      </c>
      <c r="D49" s="1062">
        <v>1475.6306769999997</v>
      </c>
      <c r="E49" s="1062">
        <v>1035.834601</v>
      </c>
      <c r="F49" s="1062">
        <v>1564.813146</v>
      </c>
      <c r="G49" s="1062">
        <v>-29.80393962086218</v>
      </c>
      <c r="H49" s="1063">
        <v>51.06785817825755</v>
      </c>
      <c r="I49" s="1064"/>
      <c r="J49" s="1064"/>
      <c r="K49" s="1064"/>
      <c r="L49" s="1064"/>
      <c r="M49" s="1064"/>
      <c r="N49" s="1064"/>
      <c r="O49" s="1064"/>
      <c r="P49" s="1064"/>
    </row>
    <row r="50" spans="2:16" ht="15" customHeight="1">
      <c r="B50" s="1060">
        <v>44</v>
      </c>
      <c r="C50" s="1061" t="s">
        <v>785</v>
      </c>
      <c r="D50" s="1062">
        <v>2603.263265</v>
      </c>
      <c r="E50" s="1062">
        <v>1323.482315</v>
      </c>
      <c r="F50" s="1062">
        <v>1934.995172</v>
      </c>
      <c r="G50" s="1062">
        <v>-49.1606426136851</v>
      </c>
      <c r="H50" s="1063">
        <v>46.20483780321615</v>
      </c>
      <c r="I50" s="1064"/>
      <c r="J50" s="1064"/>
      <c r="K50" s="1064"/>
      <c r="L50" s="1064"/>
      <c r="M50" s="1064"/>
      <c r="N50" s="1064"/>
      <c r="O50" s="1064"/>
      <c r="P50" s="1064"/>
    </row>
    <row r="51" spans="2:16" ht="15" customHeight="1">
      <c r="B51" s="1060">
        <v>45</v>
      </c>
      <c r="C51" s="1061" t="s">
        <v>857</v>
      </c>
      <c r="D51" s="1062">
        <v>666.986113</v>
      </c>
      <c r="E51" s="1062">
        <v>500.979317</v>
      </c>
      <c r="F51" s="1062">
        <v>824.652445</v>
      </c>
      <c r="G51" s="1062">
        <v>-24.8890933056053</v>
      </c>
      <c r="H51" s="1063">
        <v>64.60808201389278</v>
      </c>
      <c r="I51" s="1064"/>
      <c r="J51" s="1064"/>
      <c r="K51" s="1064"/>
      <c r="L51" s="1064"/>
      <c r="M51" s="1064"/>
      <c r="N51" s="1064"/>
      <c r="O51" s="1064"/>
      <c r="P51" s="1064"/>
    </row>
    <row r="52" spans="2:16" ht="15" customHeight="1">
      <c r="B52" s="1060">
        <v>46</v>
      </c>
      <c r="C52" s="1061" t="s">
        <v>858</v>
      </c>
      <c r="D52" s="1062">
        <v>1468.429961</v>
      </c>
      <c r="E52" s="1062">
        <v>864.6985139999999</v>
      </c>
      <c r="F52" s="1062">
        <v>1788.9812230000002</v>
      </c>
      <c r="G52" s="1062">
        <v>-41.11407850796366</v>
      </c>
      <c r="H52" s="1063">
        <v>106.89074793529718</v>
      </c>
      <c r="I52" s="1064"/>
      <c r="J52" s="1064"/>
      <c r="K52" s="1064"/>
      <c r="L52" s="1064"/>
      <c r="M52" s="1064"/>
      <c r="N52" s="1064"/>
      <c r="O52" s="1064"/>
      <c r="P52" s="1064"/>
    </row>
    <row r="53" spans="2:16" ht="15" customHeight="1">
      <c r="B53" s="1060">
        <v>47</v>
      </c>
      <c r="C53" s="1061" t="s">
        <v>809</v>
      </c>
      <c r="D53" s="1062">
        <v>2274.340266</v>
      </c>
      <c r="E53" s="1062">
        <v>2450.004183</v>
      </c>
      <c r="F53" s="1062">
        <v>3821.7889729999997</v>
      </c>
      <c r="G53" s="1062">
        <v>7.723730684720678</v>
      </c>
      <c r="H53" s="1063">
        <v>55.99112032209945</v>
      </c>
      <c r="I53" s="1064"/>
      <c r="J53" s="1064" t="s">
        <v>122</v>
      </c>
      <c r="K53" s="1064"/>
      <c r="L53" s="1064"/>
      <c r="M53" s="1064"/>
      <c r="N53" s="1064"/>
      <c r="O53" s="1064"/>
      <c r="P53" s="1064"/>
    </row>
    <row r="54" spans="2:16" ht="15" customHeight="1">
      <c r="B54" s="1060">
        <v>48</v>
      </c>
      <c r="C54" s="1061" t="s">
        <v>859</v>
      </c>
      <c r="D54" s="1062">
        <v>14779.573558</v>
      </c>
      <c r="E54" s="1062">
        <v>8385.25092</v>
      </c>
      <c r="F54" s="1062">
        <v>30307.224431</v>
      </c>
      <c r="G54" s="1062">
        <v>-43.26459496890445</v>
      </c>
      <c r="H54" s="1063">
        <v>261.4349137568801</v>
      </c>
      <c r="I54" s="1064"/>
      <c r="J54" s="1064"/>
      <c r="K54" s="1064"/>
      <c r="L54" s="1064"/>
      <c r="M54" s="1064"/>
      <c r="N54" s="1064"/>
      <c r="O54" s="1064"/>
      <c r="P54" s="1064"/>
    </row>
    <row r="55" spans="2:16" ht="15" customHeight="1">
      <c r="B55" s="1060">
        <v>49</v>
      </c>
      <c r="C55" s="1061" t="s">
        <v>860</v>
      </c>
      <c r="D55" s="1062">
        <v>403.855122</v>
      </c>
      <c r="E55" s="1062">
        <v>264.747771</v>
      </c>
      <c r="F55" s="1062">
        <v>593.57471</v>
      </c>
      <c r="G55" s="1062">
        <v>-34.44486485923534</v>
      </c>
      <c r="H55" s="1063">
        <v>124.20385552556738</v>
      </c>
      <c r="I55" s="1064"/>
      <c r="J55" s="1064"/>
      <c r="K55" s="1064"/>
      <c r="L55" s="1064"/>
      <c r="M55" s="1064"/>
      <c r="N55" s="1064"/>
      <c r="O55" s="1064"/>
      <c r="P55" s="1064"/>
    </row>
    <row r="56" spans="2:16" ht="15" customHeight="1">
      <c r="B56" s="1065"/>
      <c r="C56" s="1066" t="s">
        <v>790</v>
      </c>
      <c r="D56" s="1067">
        <v>36161.121805</v>
      </c>
      <c r="E56" s="1067">
        <v>22344.582387999988</v>
      </c>
      <c r="F56" s="1067">
        <v>41725.197439999996</v>
      </c>
      <c r="G56" s="1062">
        <v>-38.20827100305721</v>
      </c>
      <c r="H56" s="1063">
        <v>86.73518580686584</v>
      </c>
      <c r="I56" s="1059"/>
      <c r="J56" s="1059"/>
      <c r="K56" s="1059"/>
      <c r="L56" s="1059"/>
      <c r="M56" s="1059"/>
      <c r="N56" s="1059"/>
      <c r="O56" s="1059"/>
      <c r="P56" s="1059"/>
    </row>
    <row r="57" spans="2:16" ht="15" customHeight="1" thickBot="1">
      <c r="B57" s="1068"/>
      <c r="C57" s="1069" t="s">
        <v>791</v>
      </c>
      <c r="D57" s="1070">
        <v>162606.865949</v>
      </c>
      <c r="E57" s="1070">
        <v>94700.28639699999</v>
      </c>
      <c r="F57" s="1070">
        <v>195152.99948799997</v>
      </c>
      <c r="G57" s="1070">
        <v>-41.76120064530253</v>
      </c>
      <c r="H57" s="1071">
        <v>106.07434983869513</v>
      </c>
      <c r="I57" s="1059"/>
      <c r="J57" s="1059"/>
      <c r="K57" s="1059"/>
      <c r="L57" s="1059"/>
      <c r="M57" s="1059"/>
      <c r="N57" s="1059"/>
      <c r="O57" s="1059"/>
      <c r="P57" s="1059"/>
    </row>
    <row r="58" ht="13.5" thickTop="1">
      <c r="B58" s="126" t="s">
        <v>861</v>
      </c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zoomScalePageLayoutView="0" workbookViewId="0" topLeftCell="A4">
      <selection activeCell="J20" sqref="J20"/>
    </sheetView>
  </sheetViews>
  <sheetFormatPr defaultColWidth="9.140625" defaultRowHeight="15"/>
  <cols>
    <col min="1" max="1" width="9.140625" style="126" customWidth="1"/>
    <col min="2" max="2" width="6.140625" style="126" customWidth="1"/>
    <col min="3" max="3" width="39.8515625" style="126" customWidth="1"/>
    <col min="4" max="8" width="10.7109375" style="126" customWidth="1"/>
    <col min="9" max="16384" width="9.140625" style="126" customWidth="1"/>
  </cols>
  <sheetData>
    <row r="1" spans="2:8" ht="12.75">
      <c r="B1" s="1528" t="s">
        <v>862</v>
      </c>
      <c r="C1" s="1528"/>
      <c r="D1" s="1528"/>
      <c r="E1" s="1528"/>
      <c r="F1" s="1528"/>
      <c r="G1" s="1528"/>
      <c r="H1" s="1528"/>
    </row>
    <row r="2" spans="2:8" ht="15" customHeight="1">
      <c r="B2" s="1539" t="s">
        <v>103</v>
      </c>
      <c r="C2" s="1539"/>
      <c r="D2" s="1539"/>
      <c r="E2" s="1539"/>
      <c r="F2" s="1539"/>
      <c r="G2" s="1539"/>
      <c r="H2" s="1539"/>
    </row>
    <row r="3" spans="2:8" ht="15" customHeight="1" thickBot="1">
      <c r="B3" s="1540" t="s">
        <v>40</v>
      </c>
      <c r="C3" s="1540"/>
      <c r="D3" s="1540"/>
      <c r="E3" s="1540"/>
      <c r="F3" s="1540"/>
      <c r="G3" s="1540"/>
      <c r="H3" s="1540"/>
    </row>
    <row r="4" spans="2:8" ht="15" customHeight="1" thickTop="1">
      <c r="B4" s="1072"/>
      <c r="C4" s="1073"/>
      <c r="D4" s="1541" t="s">
        <v>158</v>
      </c>
      <c r="E4" s="1541"/>
      <c r="F4" s="1541"/>
      <c r="G4" s="1542" t="s">
        <v>215</v>
      </c>
      <c r="H4" s="1543"/>
    </row>
    <row r="5" spans="2:8" ht="15" customHeight="1">
      <c r="B5" s="1074"/>
      <c r="C5" s="1075"/>
      <c r="D5" s="1076" t="s">
        <v>17</v>
      </c>
      <c r="E5" s="1077" t="s">
        <v>736</v>
      </c>
      <c r="F5" s="1077" t="s">
        <v>737</v>
      </c>
      <c r="G5" s="1077" t="s">
        <v>736</v>
      </c>
      <c r="H5" s="1078" t="s">
        <v>737</v>
      </c>
    </row>
    <row r="6" spans="2:8" ht="15" customHeight="1">
      <c r="B6" s="1055"/>
      <c r="C6" s="1056" t="s">
        <v>795</v>
      </c>
      <c r="D6" s="1057">
        <v>22113.555899000006</v>
      </c>
      <c r="E6" s="1057">
        <v>17991.973332999998</v>
      </c>
      <c r="F6" s="1057">
        <v>31011.316438000005</v>
      </c>
      <c r="G6" s="1057">
        <v>-18.638262361895357</v>
      </c>
      <c r="H6" s="1058">
        <v>72.36195198844902</v>
      </c>
    </row>
    <row r="7" spans="2:8" ht="15" customHeight="1">
      <c r="B7" s="1060">
        <v>1</v>
      </c>
      <c r="C7" s="1061" t="s">
        <v>863</v>
      </c>
      <c r="D7" s="1062">
        <v>499.323897</v>
      </c>
      <c r="E7" s="1062">
        <v>508.29359700000003</v>
      </c>
      <c r="F7" s="1062">
        <v>478.13027800000003</v>
      </c>
      <c r="G7" s="1062">
        <v>1.7963690610225456</v>
      </c>
      <c r="H7" s="1063">
        <v>-5.934231550038589</v>
      </c>
    </row>
    <row r="8" spans="2:8" ht="15" customHeight="1">
      <c r="B8" s="1060">
        <v>2</v>
      </c>
      <c r="C8" s="1061" t="s">
        <v>864</v>
      </c>
      <c r="D8" s="1062">
        <v>215.840744</v>
      </c>
      <c r="E8" s="1062">
        <v>144.616063</v>
      </c>
      <c r="F8" s="1062">
        <v>227.089476</v>
      </c>
      <c r="G8" s="1062">
        <v>-32.99871918528969</v>
      </c>
      <c r="H8" s="1063">
        <v>57.02922019112083</v>
      </c>
    </row>
    <row r="9" spans="2:8" ht="15" customHeight="1">
      <c r="B9" s="1060">
        <v>3</v>
      </c>
      <c r="C9" s="1061" t="s">
        <v>865</v>
      </c>
      <c r="D9" s="1062">
        <v>91.391814</v>
      </c>
      <c r="E9" s="1062">
        <v>78.667679</v>
      </c>
      <c r="F9" s="1062">
        <v>143.020737</v>
      </c>
      <c r="G9" s="1062">
        <v>-13.922620028091345</v>
      </c>
      <c r="H9" s="1063">
        <v>81.80368204329505</v>
      </c>
    </row>
    <row r="10" spans="2:8" ht="15" customHeight="1">
      <c r="B10" s="1060">
        <v>4</v>
      </c>
      <c r="C10" s="1061" t="s">
        <v>866</v>
      </c>
      <c r="D10" s="1062">
        <v>398.62292</v>
      </c>
      <c r="E10" s="1062">
        <v>311.28092</v>
      </c>
      <c r="F10" s="1062">
        <v>349.60119</v>
      </c>
      <c r="G10" s="1062">
        <v>-21.910932768241224</v>
      </c>
      <c r="H10" s="1063">
        <v>12.310510390421612</v>
      </c>
    </row>
    <row r="11" spans="2:8" ht="15" customHeight="1">
      <c r="B11" s="1060">
        <v>5</v>
      </c>
      <c r="C11" s="1061" t="s">
        <v>827</v>
      </c>
      <c r="D11" s="1062">
        <v>2226.106597</v>
      </c>
      <c r="E11" s="1062">
        <v>2012.679341</v>
      </c>
      <c r="F11" s="1062">
        <v>4147.12974</v>
      </c>
      <c r="G11" s="1079" t="s">
        <v>3</v>
      </c>
      <c r="H11" s="1080" t="s">
        <v>3</v>
      </c>
    </row>
    <row r="12" spans="2:8" ht="15" customHeight="1">
      <c r="B12" s="1060">
        <v>6</v>
      </c>
      <c r="C12" s="1061" t="s">
        <v>867</v>
      </c>
      <c r="D12" s="1062">
        <v>94.570393</v>
      </c>
      <c r="E12" s="1062">
        <v>76.796406</v>
      </c>
      <c r="F12" s="1062">
        <v>140.467052</v>
      </c>
      <c r="G12" s="1062">
        <v>-18.794451874594614</v>
      </c>
      <c r="H12" s="1063">
        <v>82.90836683164574</v>
      </c>
    </row>
    <row r="13" spans="2:8" ht="15" customHeight="1">
      <c r="B13" s="1060">
        <v>7</v>
      </c>
      <c r="C13" s="1061" t="s">
        <v>833</v>
      </c>
      <c r="D13" s="1062">
        <v>62.908212999999996</v>
      </c>
      <c r="E13" s="1062">
        <v>47.973776</v>
      </c>
      <c r="F13" s="1062">
        <v>71.968926</v>
      </c>
      <c r="G13" s="1062">
        <v>-23.74004329132667</v>
      </c>
      <c r="H13" s="1063">
        <v>50.01722190890288</v>
      </c>
    </row>
    <row r="14" spans="2:8" ht="15" customHeight="1">
      <c r="B14" s="1060">
        <v>8</v>
      </c>
      <c r="C14" s="1061" t="s">
        <v>868</v>
      </c>
      <c r="D14" s="1062">
        <v>1739.7767000000001</v>
      </c>
      <c r="E14" s="1062">
        <v>1464.869917</v>
      </c>
      <c r="F14" s="1062">
        <v>3816.790956</v>
      </c>
      <c r="G14" s="1062">
        <v>-15.801268231721934</v>
      </c>
      <c r="H14" s="1063">
        <v>160.55494154843785</v>
      </c>
    </row>
    <row r="15" spans="2:8" ht="15" customHeight="1">
      <c r="B15" s="1060">
        <v>9</v>
      </c>
      <c r="C15" s="1061" t="s">
        <v>869</v>
      </c>
      <c r="D15" s="1062">
        <v>73.299374</v>
      </c>
      <c r="E15" s="1062">
        <v>25.975282999999997</v>
      </c>
      <c r="F15" s="1062">
        <v>92.66864199999999</v>
      </c>
      <c r="G15" s="1062">
        <v>-64.56274919892222</v>
      </c>
      <c r="H15" s="1063">
        <v>256.7570062663032</v>
      </c>
    </row>
    <row r="16" spans="2:8" ht="15" customHeight="1">
      <c r="B16" s="1060">
        <v>10</v>
      </c>
      <c r="C16" s="1061" t="s">
        <v>870</v>
      </c>
      <c r="D16" s="1062">
        <v>179.93266400000002</v>
      </c>
      <c r="E16" s="1062">
        <v>318.678207</v>
      </c>
      <c r="F16" s="1062">
        <v>107.52019599999998</v>
      </c>
      <c r="G16" s="1062">
        <v>77.10970310537942</v>
      </c>
      <c r="H16" s="1063">
        <v>-66.26057457389925</v>
      </c>
    </row>
    <row r="17" spans="2:8" ht="15" customHeight="1">
      <c r="B17" s="1060">
        <v>11</v>
      </c>
      <c r="C17" s="1061" t="s">
        <v>753</v>
      </c>
      <c r="D17" s="1062">
        <v>0</v>
      </c>
      <c r="E17" s="1062">
        <v>0</v>
      </c>
      <c r="F17" s="1062">
        <v>0</v>
      </c>
      <c r="G17" s="1079" t="s">
        <v>3</v>
      </c>
      <c r="H17" s="1080" t="s">
        <v>3</v>
      </c>
    </row>
    <row r="18" spans="2:8" ht="15" customHeight="1">
      <c r="B18" s="1060">
        <v>12</v>
      </c>
      <c r="C18" s="1061" t="s">
        <v>871</v>
      </c>
      <c r="D18" s="1062">
        <v>295.1447</v>
      </c>
      <c r="E18" s="1062">
        <v>246.15389</v>
      </c>
      <c r="F18" s="1062">
        <v>442.75835200000006</v>
      </c>
      <c r="G18" s="1062">
        <v>-16.598912330121465</v>
      </c>
      <c r="H18" s="1063">
        <v>79.87054846055858</v>
      </c>
    </row>
    <row r="19" spans="2:8" ht="15" customHeight="1">
      <c r="B19" s="1060">
        <v>13</v>
      </c>
      <c r="C19" s="1061" t="s">
        <v>872</v>
      </c>
      <c r="D19" s="1062">
        <v>223.562687</v>
      </c>
      <c r="E19" s="1062">
        <v>139.67001</v>
      </c>
      <c r="F19" s="1062">
        <v>315.332671</v>
      </c>
      <c r="G19" s="1062">
        <v>-37.52534831539219</v>
      </c>
      <c r="H19" s="1063">
        <v>125.76977763515595</v>
      </c>
    </row>
    <row r="20" spans="2:8" ht="15" customHeight="1">
      <c r="B20" s="1060">
        <v>14</v>
      </c>
      <c r="C20" s="1061" t="s">
        <v>842</v>
      </c>
      <c r="D20" s="1062">
        <v>120.881262</v>
      </c>
      <c r="E20" s="1062">
        <v>103.74147399999998</v>
      </c>
      <c r="F20" s="1062">
        <v>177.268568</v>
      </c>
      <c r="G20" s="1062">
        <v>-14.179028011802203</v>
      </c>
      <c r="H20" s="1063">
        <v>70.87531260641236</v>
      </c>
    </row>
    <row r="21" spans="2:8" ht="15" customHeight="1">
      <c r="B21" s="1060">
        <v>15</v>
      </c>
      <c r="C21" s="1061" t="s">
        <v>873</v>
      </c>
      <c r="D21" s="1062">
        <v>226.636549</v>
      </c>
      <c r="E21" s="1062">
        <v>194.201098</v>
      </c>
      <c r="F21" s="1062">
        <v>375.02793799999995</v>
      </c>
      <c r="G21" s="1062">
        <v>-14.311659413769135</v>
      </c>
      <c r="H21" s="1063">
        <v>93.11319135796026</v>
      </c>
    </row>
    <row r="22" spans="2:8" ht="15" customHeight="1">
      <c r="B22" s="1060">
        <v>16</v>
      </c>
      <c r="C22" s="1061" t="s">
        <v>874</v>
      </c>
      <c r="D22" s="1062">
        <v>292.69652199999996</v>
      </c>
      <c r="E22" s="1062">
        <v>117.211252</v>
      </c>
      <c r="F22" s="1062">
        <v>289.937561</v>
      </c>
      <c r="G22" s="1062">
        <v>-59.95468234501262</v>
      </c>
      <c r="H22" s="1063">
        <v>147.36324887989426</v>
      </c>
    </row>
    <row r="23" spans="2:8" ht="15" customHeight="1">
      <c r="B23" s="1060">
        <v>17</v>
      </c>
      <c r="C23" s="1061" t="s">
        <v>875</v>
      </c>
      <c r="D23" s="1062">
        <v>2404.474581</v>
      </c>
      <c r="E23" s="1062">
        <v>1426.357877</v>
      </c>
      <c r="F23" s="1062">
        <v>2929.21675</v>
      </c>
      <c r="G23" s="1062">
        <v>-40.67902034519366</v>
      </c>
      <c r="H23" s="1063">
        <v>105.36338020307369</v>
      </c>
    </row>
    <row r="24" spans="2:8" ht="15" customHeight="1">
      <c r="B24" s="1060">
        <v>18</v>
      </c>
      <c r="C24" s="1061" t="s">
        <v>876</v>
      </c>
      <c r="D24" s="1062">
        <v>120.185405</v>
      </c>
      <c r="E24" s="1062">
        <v>79.872699</v>
      </c>
      <c r="F24" s="1062">
        <v>132.205421</v>
      </c>
      <c r="G24" s="1062">
        <v>-33.542097728089374</v>
      </c>
      <c r="H24" s="1063">
        <v>65.52016227722567</v>
      </c>
    </row>
    <row r="25" spans="2:8" ht="15" customHeight="1">
      <c r="B25" s="1060">
        <v>19</v>
      </c>
      <c r="C25" s="1061" t="s">
        <v>877</v>
      </c>
      <c r="D25" s="1062">
        <v>121.273727</v>
      </c>
      <c r="E25" s="1062">
        <v>38.176246</v>
      </c>
      <c r="F25" s="1062">
        <v>20.947332</v>
      </c>
      <c r="G25" s="1062">
        <v>-68.52059638605812</v>
      </c>
      <c r="H25" s="1063">
        <v>-45.12993236684403</v>
      </c>
    </row>
    <row r="26" spans="2:8" ht="15" customHeight="1">
      <c r="B26" s="1060">
        <v>20</v>
      </c>
      <c r="C26" s="1061" t="s">
        <v>847</v>
      </c>
      <c r="D26" s="1062">
        <v>41.272866</v>
      </c>
      <c r="E26" s="1062">
        <v>48.088153000000005</v>
      </c>
      <c r="F26" s="1062">
        <v>80.778807</v>
      </c>
      <c r="G26" s="1062">
        <v>16.512754408671327</v>
      </c>
      <c r="H26" s="1063">
        <v>67.9806812293248</v>
      </c>
    </row>
    <row r="27" spans="2:8" ht="15" customHeight="1">
      <c r="B27" s="1060">
        <v>21</v>
      </c>
      <c r="C27" s="1061" t="s">
        <v>878</v>
      </c>
      <c r="D27" s="1062">
        <v>154.93222500000002</v>
      </c>
      <c r="E27" s="1062">
        <v>59.36687</v>
      </c>
      <c r="F27" s="1062">
        <v>144.851599</v>
      </c>
      <c r="G27" s="1062">
        <v>-61.682038710797585</v>
      </c>
      <c r="H27" s="1063">
        <v>143.99399698855606</v>
      </c>
    </row>
    <row r="28" spans="2:8" ht="15" customHeight="1">
      <c r="B28" s="1060">
        <v>22</v>
      </c>
      <c r="C28" s="1061" t="s">
        <v>879</v>
      </c>
      <c r="D28" s="1062">
        <v>31.394289</v>
      </c>
      <c r="E28" s="1062">
        <v>0</v>
      </c>
      <c r="F28" s="1062">
        <v>0</v>
      </c>
      <c r="G28" s="1062">
        <v>-100</v>
      </c>
      <c r="H28" s="1063">
        <v>0</v>
      </c>
    </row>
    <row r="29" spans="2:8" ht="15" customHeight="1">
      <c r="B29" s="1060">
        <v>23</v>
      </c>
      <c r="C29" s="1061" t="s">
        <v>880</v>
      </c>
      <c r="D29" s="1062">
        <v>616.42829</v>
      </c>
      <c r="E29" s="1062">
        <v>399.992235</v>
      </c>
      <c r="F29" s="1062">
        <v>178.21344500000004</v>
      </c>
      <c r="G29" s="1062">
        <v>-35.11131116321738</v>
      </c>
      <c r="H29" s="1063">
        <v>-55.44577384108468</v>
      </c>
    </row>
    <row r="30" spans="2:8" ht="15" customHeight="1">
      <c r="B30" s="1060">
        <v>24</v>
      </c>
      <c r="C30" s="1061" t="s">
        <v>881</v>
      </c>
      <c r="D30" s="1062">
        <v>142.498772</v>
      </c>
      <c r="E30" s="1062">
        <v>156.934101</v>
      </c>
      <c r="F30" s="1062">
        <v>169.809926</v>
      </c>
      <c r="G30" s="1062">
        <v>10.130142735545817</v>
      </c>
      <c r="H30" s="1063">
        <v>8.20460621238719</v>
      </c>
    </row>
    <row r="31" spans="2:8" ht="15" customHeight="1">
      <c r="B31" s="1060">
        <v>25</v>
      </c>
      <c r="C31" s="1061" t="s">
        <v>803</v>
      </c>
      <c r="D31" s="1062">
        <v>1908.4871640000001</v>
      </c>
      <c r="E31" s="1062">
        <v>1983.2082659999996</v>
      </c>
      <c r="F31" s="1062">
        <v>2309.54371</v>
      </c>
      <c r="G31" s="1062">
        <v>3.9152006578546406</v>
      </c>
      <c r="H31" s="1063">
        <v>16.45492556655168</v>
      </c>
    </row>
    <row r="32" spans="2:8" ht="15" customHeight="1">
      <c r="B32" s="1060">
        <v>26</v>
      </c>
      <c r="C32" s="1061" t="s">
        <v>882</v>
      </c>
      <c r="D32" s="1062">
        <v>18.013488000000002</v>
      </c>
      <c r="E32" s="1062">
        <v>9.947678</v>
      </c>
      <c r="F32" s="1062">
        <v>15.992320000000001</v>
      </c>
      <c r="G32" s="1062">
        <v>-44.77650302928562</v>
      </c>
      <c r="H32" s="1063">
        <v>60.76435123855035</v>
      </c>
    </row>
    <row r="33" spans="2:8" ht="15" customHeight="1">
      <c r="B33" s="1060">
        <v>27</v>
      </c>
      <c r="C33" s="1061" t="s">
        <v>779</v>
      </c>
      <c r="D33" s="1062">
        <v>520.527945</v>
      </c>
      <c r="E33" s="1062">
        <v>714.1560029999999</v>
      </c>
      <c r="F33" s="1062">
        <v>845.6245000000001</v>
      </c>
      <c r="G33" s="1062">
        <v>37.198398253142756</v>
      </c>
      <c r="H33" s="1063">
        <v>18.40893256483629</v>
      </c>
    </row>
    <row r="34" spans="2:8" ht="15" customHeight="1">
      <c r="B34" s="1060">
        <v>28</v>
      </c>
      <c r="C34" s="1061" t="s">
        <v>883</v>
      </c>
      <c r="D34" s="1062">
        <v>84.42853000000001</v>
      </c>
      <c r="E34" s="1062">
        <v>40.393692</v>
      </c>
      <c r="F34" s="1062">
        <v>48.769391999999996</v>
      </c>
      <c r="G34" s="1062">
        <v>-52.1563480970236</v>
      </c>
      <c r="H34" s="1063">
        <v>20.73516825349857</v>
      </c>
    </row>
    <row r="35" spans="2:8" ht="15" customHeight="1">
      <c r="B35" s="1060">
        <v>29</v>
      </c>
      <c r="C35" s="1061" t="s">
        <v>884</v>
      </c>
      <c r="D35" s="1062">
        <v>303.1251510000001</v>
      </c>
      <c r="E35" s="1062">
        <v>80.74868000000001</v>
      </c>
      <c r="F35" s="1062">
        <v>530.811588</v>
      </c>
      <c r="G35" s="1062">
        <v>-73.36127347611614</v>
      </c>
      <c r="H35" s="1063">
        <v>557.362557505584</v>
      </c>
    </row>
    <row r="36" spans="2:8" ht="15" customHeight="1">
      <c r="B36" s="1060">
        <v>30</v>
      </c>
      <c r="C36" s="1061" t="s">
        <v>885</v>
      </c>
      <c r="D36" s="1062">
        <v>344.154113</v>
      </c>
      <c r="E36" s="1062">
        <v>10.75486</v>
      </c>
      <c r="F36" s="1062">
        <v>364.402885</v>
      </c>
      <c r="G36" s="1062">
        <v>-96.87498722411027</v>
      </c>
      <c r="H36" s="1063">
        <v>3288.2624692464615</v>
      </c>
    </row>
    <row r="37" spans="2:8" ht="15" customHeight="1">
      <c r="B37" s="1060">
        <v>31</v>
      </c>
      <c r="C37" s="1061" t="s">
        <v>886</v>
      </c>
      <c r="D37" s="1062">
        <v>186.374262</v>
      </c>
      <c r="E37" s="1062">
        <v>50.810833</v>
      </c>
      <c r="F37" s="1062">
        <v>277.213351</v>
      </c>
      <c r="G37" s="1062">
        <v>-72.737204990247</v>
      </c>
      <c r="H37" s="1063">
        <v>445.5792291380068</v>
      </c>
    </row>
    <row r="38" spans="2:8" ht="15" customHeight="1">
      <c r="B38" s="1060">
        <v>32</v>
      </c>
      <c r="C38" s="1061" t="s">
        <v>887</v>
      </c>
      <c r="D38" s="1062">
        <v>5622.518577</v>
      </c>
      <c r="E38" s="1062">
        <v>5434.778458</v>
      </c>
      <c r="F38" s="1062">
        <v>8374.524046</v>
      </c>
      <c r="G38" s="1062">
        <v>-3.339075121387552</v>
      </c>
      <c r="H38" s="1063">
        <v>54.09136013028629</v>
      </c>
    </row>
    <row r="39" spans="2:16" ht="15" customHeight="1">
      <c r="B39" s="1060">
        <v>33</v>
      </c>
      <c r="C39" s="1061" t="s">
        <v>888</v>
      </c>
      <c r="D39" s="1062">
        <v>106.447484</v>
      </c>
      <c r="E39" s="1062">
        <v>60.762209</v>
      </c>
      <c r="F39" s="1062">
        <v>99.446621</v>
      </c>
      <c r="G39" s="1062">
        <v>-42.918135105945765</v>
      </c>
      <c r="H39" s="1063">
        <v>63.6652495632606</v>
      </c>
      <c r="K39" s="1008"/>
      <c r="L39" s="1008"/>
      <c r="M39" s="1008"/>
      <c r="N39" s="1008"/>
      <c r="O39" s="1008"/>
      <c r="P39" s="1008"/>
    </row>
    <row r="40" spans="2:16" ht="15" customHeight="1">
      <c r="B40" s="1060">
        <v>34</v>
      </c>
      <c r="C40" s="1061" t="s">
        <v>889</v>
      </c>
      <c r="D40" s="1062">
        <v>214.46107899999998</v>
      </c>
      <c r="E40" s="1062">
        <v>125.78697899999999</v>
      </c>
      <c r="F40" s="1062">
        <v>307.10445</v>
      </c>
      <c r="G40" s="1062">
        <v>-41.34740924249477</v>
      </c>
      <c r="H40" s="1063">
        <v>144.14645493632534</v>
      </c>
      <c r="K40" s="1008"/>
      <c r="L40" s="1008"/>
      <c r="M40" s="1008"/>
      <c r="N40" s="1008"/>
      <c r="O40" s="1008"/>
      <c r="P40" s="1008"/>
    </row>
    <row r="41" spans="2:16" ht="15" customHeight="1">
      <c r="B41" s="1060">
        <v>35</v>
      </c>
      <c r="C41" s="1061" t="s">
        <v>890</v>
      </c>
      <c r="D41" s="1062">
        <v>395.197727</v>
      </c>
      <c r="E41" s="1062">
        <v>381.849096</v>
      </c>
      <c r="F41" s="1062">
        <v>780.086146</v>
      </c>
      <c r="G41" s="1062">
        <v>-3.3777094573218562</v>
      </c>
      <c r="H41" s="1063">
        <v>104.29173570702918</v>
      </c>
      <c r="K41" s="1086"/>
      <c r="L41" s="1086"/>
      <c r="M41" s="1086"/>
      <c r="N41" s="1008"/>
      <c r="O41" s="1008"/>
      <c r="P41" s="1008"/>
    </row>
    <row r="42" spans="2:16" ht="15" customHeight="1">
      <c r="B42" s="1060">
        <v>36</v>
      </c>
      <c r="C42" s="1061" t="s">
        <v>891</v>
      </c>
      <c r="D42" s="1062">
        <v>54.767649000000006</v>
      </c>
      <c r="E42" s="1062">
        <v>38.763149</v>
      </c>
      <c r="F42" s="1062">
        <v>51.605661000000005</v>
      </c>
      <c r="G42" s="1062">
        <v>-29.222543403314617</v>
      </c>
      <c r="H42" s="1063">
        <v>33.13072423502024</v>
      </c>
      <c r="K42" s="1431"/>
      <c r="L42" s="1431"/>
      <c r="M42" s="1431"/>
      <c r="N42" s="1008"/>
      <c r="O42" s="1008"/>
      <c r="P42" s="1008"/>
    </row>
    <row r="43" spans="2:16" ht="15" customHeight="1">
      <c r="B43" s="1060">
        <v>37</v>
      </c>
      <c r="C43" s="1061" t="s">
        <v>892</v>
      </c>
      <c r="D43" s="1062">
        <v>1637.213197</v>
      </c>
      <c r="E43" s="1062">
        <v>850.5044369999999</v>
      </c>
      <c r="F43" s="1062">
        <v>1781.036897</v>
      </c>
      <c r="G43" s="1062">
        <v>-48.05169915815185</v>
      </c>
      <c r="H43" s="1063">
        <v>109.40947742521891</v>
      </c>
      <c r="K43" s="1431"/>
      <c r="L43" s="1431"/>
      <c r="M43" s="1431"/>
      <c r="N43" s="1008"/>
      <c r="O43" s="1008"/>
      <c r="P43" s="1008"/>
    </row>
    <row r="44" spans="2:16" ht="15" customHeight="1">
      <c r="B44" s="1060">
        <v>38</v>
      </c>
      <c r="C44" s="1061" t="s">
        <v>893</v>
      </c>
      <c r="D44" s="1062">
        <v>86.788368</v>
      </c>
      <c r="E44" s="1062">
        <v>54.615961</v>
      </c>
      <c r="F44" s="1062">
        <v>186.45599900000002</v>
      </c>
      <c r="G44" s="1062">
        <v>-37.06995273836697</v>
      </c>
      <c r="H44" s="1063">
        <v>241.3947051119361</v>
      </c>
      <c r="K44" s="1432"/>
      <c r="L44" s="1432"/>
      <c r="M44" s="1432"/>
      <c r="N44" s="1432"/>
      <c r="O44" s="1008"/>
      <c r="P44" s="1008"/>
    </row>
    <row r="45" spans="2:16" ht="15" customHeight="1">
      <c r="B45" s="1060">
        <v>39</v>
      </c>
      <c r="C45" s="1061" t="s">
        <v>894</v>
      </c>
      <c r="D45" s="1062">
        <v>56.216249</v>
      </c>
      <c r="E45" s="1062">
        <v>47.33298</v>
      </c>
      <c r="F45" s="1062">
        <v>32.073854000000004</v>
      </c>
      <c r="G45" s="1062">
        <v>-15.80195967895331</v>
      </c>
      <c r="H45" s="1063">
        <v>-32.23783078944109</v>
      </c>
      <c r="K45" s="1008"/>
      <c r="L45" s="1008"/>
      <c r="M45" s="1008"/>
      <c r="N45" s="1008"/>
      <c r="O45" s="1008"/>
      <c r="P45" s="1008"/>
    </row>
    <row r="46" spans="2:16" ht="15" customHeight="1">
      <c r="B46" s="1060">
        <v>40</v>
      </c>
      <c r="C46" s="1061" t="s">
        <v>895</v>
      </c>
      <c r="D46" s="1062">
        <v>201.679725</v>
      </c>
      <c r="E46" s="1062">
        <v>107.962958</v>
      </c>
      <c r="F46" s="1062">
        <v>175.889455</v>
      </c>
      <c r="G46" s="1062">
        <v>-46.46811522576203</v>
      </c>
      <c r="H46" s="1063">
        <v>62.916483818459284</v>
      </c>
      <c r="K46" s="1008"/>
      <c r="L46" s="1008"/>
      <c r="M46" s="1008"/>
      <c r="N46" s="1008"/>
      <c r="O46" s="1008"/>
      <c r="P46" s="1008"/>
    </row>
    <row r="47" spans="2:8" ht="15" customHeight="1">
      <c r="B47" s="1060"/>
      <c r="C47" s="1066" t="s">
        <v>896</v>
      </c>
      <c r="D47" s="1067">
        <v>10570.056088</v>
      </c>
      <c r="E47" s="1067">
        <v>7387.007603000002</v>
      </c>
      <c r="F47" s="1067">
        <v>12818.648467000003</v>
      </c>
      <c r="G47" s="1067">
        <v>-30.113827764960092</v>
      </c>
      <c r="H47" s="1433">
        <v>73.52965037959498</v>
      </c>
    </row>
    <row r="48" spans="2:8" ht="15" customHeight="1" thickBot="1">
      <c r="B48" s="1081"/>
      <c r="C48" s="1069" t="s">
        <v>897</v>
      </c>
      <c r="D48" s="1070">
        <v>32683.611986999997</v>
      </c>
      <c r="E48" s="1070">
        <v>25378.980936</v>
      </c>
      <c r="F48" s="1070">
        <v>43829.964905</v>
      </c>
      <c r="G48" s="1070">
        <v>-22.349521998686797</v>
      </c>
      <c r="H48" s="1071">
        <v>72.70183154922245</v>
      </c>
    </row>
    <row r="49" spans="2:8" ht="15" customHeight="1" thickTop="1">
      <c r="B49" s="1021" t="s">
        <v>793</v>
      </c>
      <c r="C49" s="1021"/>
      <c r="D49" s="1021"/>
      <c r="E49" s="1082"/>
      <c r="F49" s="1082"/>
      <c r="G49" s="1082"/>
      <c r="H49" s="1083"/>
    </row>
    <row r="50" spans="2:8" ht="15" customHeight="1">
      <c r="B50" s="1084"/>
      <c r="C50" s="1085"/>
      <c r="D50" s="1085"/>
      <c r="E50" s="1086"/>
      <c r="F50" s="1086"/>
      <c r="G50" s="1086"/>
      <c r="H50" s="1064"/>
    </row>
    <row r="51" spans="2:8" ht="15" customHeight="1">
      <c r="B51" s="1084"/>
      <c r="C51" s="1085"/>
      <c r="D51" s="1085"/>
      <c r="E51" s="1086"/>
      <c r="F51" s="1086"/>
      <c r="G51" s="1086"/>
      <c r="H51" s="1064"/>
    </row>
    <row r="52" spans="2:8" ht="15" customHeight="1">
      <c r="B52" s="1084"/>
      <c r="C52" s="1085"/>
      <c r="D52" s="1085"/>
      <c r="E52" s="1086"/>
      <c r="F52" s="1086"/>
      <c r="G52" s="1086"/>
      <c r="H52" s="1064"/>
    </row>
    <row r="53" spans="2:9" ht="15" customHeight="1">
      <c r="B53" s="1084"/>
      <c r="C53" s="1085"/>
      <c r="D53" s="1087"/>
      <c r="E53" s="1088"/>
      <c r="F53" s="1088"/>
      <c r="G53" s="1088"/>
      <c r="H53" s="1089"/>
      <c r="I53" s="1044"/>
    </row>
    <row r="54" spans="2:8" ht="15" customHeight="1">
      <c r="B54" s="1084"/>
      <c r="C54" s="1085"/>
      <c r="D54" s="1085"/>
      <c r="E54" s="1086"/>
      <c r="F54" s="1086"/>
      <c r="G54" s="1086"/>
      <c r="H54" s="1064"/>
    </row>
    <row r="55" spans="2:8" ht="15" customHeight="1">
      <c r="B55" s="1084"/>
      <c r="C55" s="1085"/>
      <c r="D55" s="1085"/>
      <c r="E55" s="1086"/>
      <c r="F55" s="1086"/>
      <c r="G55" s="1086"/>
      <c r="H55" s="1064"/>
    </row>
    <row r="56" spans="2:8" ht="15" customHeight="1">
      <c r="B56" s="1085"/>
      <c r="C56" s="1090"/>
      <c r="D56" s="1090"/>
      <c r="E56" s="1091"/>
      <c r="F56" s="1091"/>
      <c r="G56" s="1091"/>
      <c r="H56" s="1059"/>
    </row>
    <row r="57" spans="2:8" ht="15" customHeight="1">
      <c r="B57" s="1085"/>
      <c r="C57" s="1090"/>
      <c r="D57" s="1090"/>
      <c r="E57" s="1091"/>
      <c r="F57" s="1091"/>
      <c r="G57" s="1091"/>
      <c r="H57" s="105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zoomScalePageLayoutView="0" workbookViewId="0" topLeftCell="A34">
      <selection activeCell="D49" sqref="D49:F49"/>
    </sheetView>
  </sheetViews>
  <sheetFormatPr defaultColWidth="9.140625" defaultRowHeight="15"/>
  <cols>
    <col min="1" max="1" width="9.140625" style="2" customWidth="1"/>
    <col min="2" max="2" width="4.7109375" style="2" customWidth="1"/>
    <col min="3" max="3" width="30.00390625" style="2" bestFit="1" customWidth="1"/>
    <col min="4" max="8" width="10.7109375" style="2" customWidth="1"/>
    <col min="9" max="16384" width="9.140625" style="2" customWidth="1"/>
  </cols>
  <sheetData>
    <row r="1" spans="2:8" ht="12.75">
      <c r="B1" s="1528" t="s">
        <v>898</v>
      </c>
      <c r="C1" s="1528"/>
      <c r="D1" s="1528"/>
      <c r="E1" s="1528"/>
      <c r="F1" s="1528"/>
      <c r="G1" s="1528"/>
      <c r="H1" s="1528"/>
    </row>
    <row r="2" spans="2:8" ht="15" customHeight="1">
      <c r="B2" s="1544" t="s">
        <v>104</v>
      </c>
      <c r="C2" s="1544"/>
      <c r="D2" s="1544"/>
      <c r="E2" s="1544"/>
      <c r="F2" s="1544"/>
      <c r="G2" s="1544"/>
      <c r="H2" s="1544"/>
    </row>
    <row r="3" spans="2:8" ht="15" customHeight="1" thickBot="1">
      <c r="B3" s="1545" t="s">
        <v>40</v>
      </c>
      <c r="C3" s="1545"/>
      <c r="D3" s="1545"/>
      <c r="E3" s="1545"/>
      <c r="F3" s="1545"/>
      <c r="G3" s="1545"/>
      <c r="H3" s="1545"/>
    </row>
    <row r="4" spans="2:8" ht="15" customHeight="1" thickTop="1">
      <c r="B4" s="1092"/>
      <c r="C4" s="1093"/>
      <c r="D4" s="1546" t="s">
        <v>158</v>
      </c>
      <c r="E4" s="1546"/>
      <c r="F4" s="1546"/>
      <c r="G4" s="1547" t="s">
        <v>215</v>
      </c>
      <c r="H4" s="1548"/>
    </row>
    <row r="5" spans="2:8" ht="15" customHeight="1">
      <c r="B5" s="1094"/>
      <c r="C5" s="1095"/>
      <c r="D5" s="1096" t="s">
        <v>17</v>
      </c>
      <c r="E5" s="1097" t="s">
        <v>736</v>
      </c>
      <c r="F5" s="1097" t="s">
        <v>737</v>
      </c>
      <c r="G5" s="1098" t="s">
        <v>41</v>
      </c>
      <c r="H5" s="989" t="s">
        <v>737</v>
      </c>
    </row>
    <row r="6" spans="2:8" ht="15" customHeight="1">
      <c r="B6" s="1099"/>
      <c r="C6" s="1100" t="s">
        <v>738</v>
      </c>
      <c r="D6" s="1101">
        <v>42810.676682000005</v>
      </c>
      <c r="E6" s="1101">
        <v>29870.640407000003</v>
      </c>
      <c r="F6" s="1101">
        <v>42858.98328</v>
      </c>
      <c r="G6" s="1101">
        <v>-30.226189534725847</v>
      </c>
      <c r="H6" s="1102">
        <v>43.48196990766979</v>
      </c>
    </row>
    <row r="7" spans="2:8" ht="15" customHeight="1">
      <c r="B7" s="1103">
        <v>1</v>
      </c>
      <c r="C7" s="1104" t="s">
        <v>899</v>
      </c>
      <c r="D7" s="1105">
        <v>1573.2724580000001</v>
      </c>
      <c r="E7" s="1105">
        <v>1501.974122</v>
      </c>
      <c r="F7" s="1105">
        <v>713.692849</v>
      </c>
      <c r="G7" s="1105">
        <v>-4.531849244385626</v>
      </c>
      <c r="H7" s="1106">
        <v>-52.48301295300213</v>
      </c>
    </row>
    <row r="8" spans="2:8" ht="15" customHeight="1">
      <c r="B8" s="1103">
        <v>2</v>
      </c>
      <c r="C8" s="1104" t="s">
        <v>864</v>
      </c>
      <c r="D8" s="1105">
        <v>14.009535</v>
      </c>
      <c r="E8" s="1105">
        <v>12.363073</v>
      </c>
      <c r="F8" s="1105">
        <v>14.099172999999999</v>
      </c>
      <c r="G8" s="1105">
        <v>-11.75243860699159</v>
      </c>
      <c r="H8" s="1106">
        <v>14.042625162853923</v>
      </c>
    </row>
    <row r="9" spans="2:8" ht="15" customHeight="1">
      <c r="B9" s="1103">
        <v>3</v>
      </c>
      <c r="C9" s="1104" t="s">
        <v>900</v>
      </c>
      <c r="D9" s="1105">
        <v>1004.820314</v>
      </c>
      <c r="E9" s="1105">
        <v>748.834231</v>
      </c>
      <c r="F9" s="1105">
        <v>332.86764700000003</v>
      </c>
      <c r="G9" s="1105">
        <v>-25.475806911284238</v>
      </c>
      <c r="H9" s="1106">
        <v>-55.548553575671136</v>
      </c>
    </row>
    <row r="10" spans="2:8" ht="15" customHeight="1">
      <c r="B10" s="1103">
        <v>4</v>
      </c>
      <c r="C10" s="1104" t="s">
        <v>901</v>
      </c>
      <c r="D10" s="1105">
        <v>0.7452449999999999</v>
      </c>
      <c r="E10" s="1105">
        <v>1.685351</v>
      </c>
      <c r="F10" s="1105">
        <v>0.182377</v>
      </c>
      <c r="G10" s="1105">
        <v>126.14724016934028</v>
      </c>
      <c r="H10" s="1106">
        <v>-89.17869334043769</v>
      </c>
    </row>
    <row r="11" spans="2:8" ht="15" customHeight="1">
      <c r="B11" s="1103">
        <v>5</v>
      </c>
      <c r="C11" s="1104" t="s">
        <v>865</v>
      </c>
      <c r="D11" s="1105">
        <v>163.146793</v>
      </c>
      <c r="E11" s="1105">
        <v>71.982396</v>
      </c>
      <c r="F11" s="1105">
        <v>133.347972</v>
      </c>
      <c r="G11" s="1105">
        <v>-55.87875515272924</v>
      </c>
      <c r="H11" s="1106">
        <v>85.25081048983145</v>
      </c>
    </row>
    <row r="12" spans="2:8" ht="15" customHeight="1">
      <c r="B12" s="1103">
        <v>6</v>
      </c>
      <c r="C12" s="1104" t="s">
        <v>827</v>
      </c>
      <c r="D12" s="1105">
        <v>642.8176030000001</v>
      </c>
      <c r="E12" s="1105">
        <v>0.026745</v>
      </c>
      <c r="F12" s="1105">
        <v>741.0734209999999</v>
      </c>
      <c r="G12" s="1105">
        <v>-99.99583941076362</v>
      </c>
      <c r="H12" s="1106" t="s">
        <v>3</v>
      </c>
    </row>
    <row r="13" spans="2:8" ht="15" customHeight="1">
      <c r="B13" s="1103">
        <v>7</v>
      </c>
      <c r="C13" s="1104" t="s">
        <v>902</v>
      </c>
      <c r="D13" s="1105">
        <v>13.469455</v>
      </c>
      <c r="E13" s="1105">
        <v>4.924106999999999</v>
      </c>
      <c r="F13" s="1105">
        <v>16.614584</v>
      </c>
      <c r="G13" s="1105">
        <v>-63.44241842004744</v>
      </c>
      <c r="H13" s="1106">
        <v>237.4131390727294</v>
      </c>
    </row>
    <row r="14" spans="2:8" ht="15" customHeight="1">
      <c r="B14" s="1103">
        <v>8</v>
      </c>
      <c r="C14" s="1104" t="s">
        <v>903</v>
      </c>
      <c r="D14" s="1105">
        <v>6.364407</v>
      </c>
      <c r="E14" s="1105">
        <v>2.53198</v>
      </c>
      <c r="F14" s="1105">
        <v>31.544446999999998</v>
      </c>
      <c r="G14" s="1105">
        <v>-60.21656063165037</v>
      </c>
      <c r="H14" s="1106" t="s">
        <v>3</v>
      </c>
    </row>
    <row r="15" spans="2:8" ht="15" customHeight="1">
      <c r="B15" s="1103">
        <v>9</v>
      </c>
      <c r="C15" s="1104" t="s">
        <v>904</v>
      </c>
      <c r="D15" s="1105">
        <v>12.491436</v>
      </c>
      <c r="E15" s="1105">
        <v>5.388888</v>
      </c>
      <c r="F15" s="1105">
        <v>3.612405</v>
      </c>
      <c r="G15" s="1105">
        <v>-56.859339470658135</v>
      </c>
      <c r="H15" s="1106">
        <v>-32.96566935516195</v>
      </c>
    </row>
    <row r="16" spans="2:8" ht="15" customHeight="1">
      <c r="B16" s="1103">
        <v>10</v>
      </c>
      <c r="C16" s="1104" t="s">
        <v>905</v>
      </c>
      <c r="D16" s="1105">
        <v>485.02567</v>
      </c>
      <c r="E16" s="1105">
        <v>430.389308</v>
      </c>
      <c r="F16" s="1105">
        <v>745.852605</v>
      </c>
      <c r="G16" s="1105">
        <v>-11.264633065709688</v>
      </c>
      <c r="H16" s="1106">
        <v>73.2971965465276</v>
      </c>
    </row>
    <row r="17" spans="2:8" ht="15" customHeight="1">
      <c r="B17" s="1103">
        <v>11</v>
      </c>
      <c r="C17" s="1104" t="s">
        <v>906</v>
      </c>
      <c r="D17" s="1105">
        <v>1286.190078</v>
      </c>
      <c r="E17" s="1105">
        <v>384.567792</v>
      </c>
      <c r="F17" s="1105">
        <v>575.707951</v>
      </c>
      <c r="G17" s="1105">
        <v>-70.10023645976221</v>
      </c>
      <c r="H17" s="1106">
        <v>49.702591578443986</v>
      </c>
    </row>
    <row r="18" spans="2:8" ht="15" customHeight="1">
      <c r="B18" s="1103">
        <v>12</v>
      </c>
      <c r="C18" s="1104" t="s">
        <v>867</v>
      </c>
      <c r="D18" s="1105">
        <v>358.5219</v>
      </c>
      <c r="E18" s="1105">
        <v>142.98630200000002</v>
      </c>
      <c r="F18" s="1105">
        <v>403.524069</v>
      </c>
      <c r="G18" s="1105">
        <v>-60.11783324812235</v>
      </c>
      <c r="H18" s="1106">
        <v>182.2116967540009</v>
      </c>
    </row>
    <row r="19" spans="2:8" ht="15" customHeight="1">
      <c r="B19" s="1103">
        <v>13</v>
      </c>
      <c r="C19" s="1104" t="s">
        <v>907</v>
      </c>
      <c r="D19" s="1105">
        <v>5.3869430000000005</v>
      </c>
      <c r="E19" s="1105">
        <v>6.756899000000001</v>
      </c>
      <c r="F19" s="1105">
        <v>0</v>
      </c>
      <c r="G19" s="1105">
        <v>25.43104688503294</v>
      </c>
      <c r="H19" s="1106">
        <v>-100</v>
      </c>
    </row>
    <row r="20" spans="2:8" ht="15" customHeight="1">
      <c r="B20" s="1103">
        <v>14</v>
      </c>
      <c r="C20" s="1104" t="s">
        <v>908</v>
      </c>
      <c r="D20" s="1105">
        <v>1859.7281659999999</v>
      </c>
      <c r="E20" s="1105">
        <v>867.2995890000001</v>
      </c>
      <c r="F20" s="1105">
        <v>1465.089579</v>
      </c>
      <c r="G20" s="1105">
        <v>-53.36417413812508</v>
      </c>
      <c r="H20" s="1106">
        <v>68.9254321784303</v>
      </c>
    </row>
    <row r="21" spans="2:8" ht="15" customHeight="1">
      <c r="B21" s="1103">
        <v>15</v>
      </c>
      <c r="C21" s="1104" t="s">
        <v>909</v>
      </c>
      <c r="D21" s="1105">
        <v>4589.605131</v>
      </c>
      <c r="E21" s="1105">
        <v>2460.560926</v>
      </c>
      <c r="F21" s="1105">
        <v>4088.5729570000003</v>
      </c>
      <c r="G21" s="1105">
        <v>-46.38839604347653</v>
      </c>
      <c r="H21" s="1106">
        <v>66.16426416421115</v>
      </c>
    </row>
    <row r="22" spans="2:8" ht="15" customHeight="1">
      <c r="B22" s="1103">
        <v>16</v>
      </c>
      <c r="C22" s="1104" t="s">
        <v>910</v>
      </c>
      <c r="D22" s="1105">
        <v>0</v>
      </c>
      <c r="E22" s="1105">
        <v>0.134528</v>
      </c>
      <c r="F22" s="1105">
        <v>0</v>
      </c>
      <c r="G22" s="1105" t="s">
        <v>3</v>
      </c>
      <c r="H22" s="1106">
        <v>-100</v>
      </c>
    </row>
    <row r="23" spans="2:8" ht="15" customHeight="1">
      <c r="B23" s="1103">
        <v>17</v>
      </c>
      <c r="C23" s="1104" t="s">
        <v>911</v>
      </c>
      <c r="D23" s="1105">
        <v>1.001326</v>
      </c>
      <c r="E23" s="1105">
        <v>1.310118</v>
      </c>
      <c r="F23" s="1105">
        <v>1.667379</v>
      </c>
      <c r="G23" s="1105">
        <v>30.83830840305754</v>
      </c>
      <c r="H23" s="1106">
        <v>27.269375735620756</v>
      </c>
    </row>
    <row r="24" spans="2:8" ht="15" customHeight="1">
      <c r="B24" s="1103">
        <v>18</v>
      </c>
      <c r="C24" s="1104" t="s">
        <v>912</v>
      </c>
      <c r="D24" s="1105">
        <v>7.502651</v>
      </c>
      <c r="E24" s="1105">
        <v>4.956498999999999</v>
      </c>
      <c r="F24" s="1105">
        <v>4.474635</v>
      </c>
      <c r="G24" s="1105">
        <v>-33.93669784186952</v>
      </c>
      <c r="H24" s="1106">
        <v>-9.721862145034208</v>
      </c>
    </row>
    <row r="25" spans="2:8" ht="15" customHeight="1">
      <c r="B25" s="1103">
        <v>19</v>
      </c>
      <c r="C25" s="1104" t="s">
        <v>913</v>
      </c>
      <c r="D25" s="1105">
        <v>1206.718533</v>
      </c>
      <c r="E25" s="1105">
        <v>116.24053</v>
      </c>
      <c r="F25" s="1105">
        <v>2648.129942</v>
      </c>
      <c r="G25" s="1105">
        <v>-90.36722095325605</v>
      </c>
      <c r="H25" s="1106" t="s">
        <v>3</v>
      </c>
    </row>
    <row r="26" spans="2:8" ht="15" customHeight="1">
      <c r="B26" s="1103">
        <v>20</v>
      </c>
      <c r="C26" s="1104" t="s">
        <v>868</v>
      </c>
      <c r="D26" s="1105">
        <v>449.7504379999999</v>
      </c>
      <c r="E26" s="1105">
        <v>299.709981</v>
      </c>
      <c r="F26" s="1105">
        <v>578.795299</v>
      </c>
      <c r="G26" s="1105">
        <v>-33.36082509829595</v>
      </c>
      <c r="H26" s="1106">
        <v>93.11845974191962</v>
      </c>
    </row>
    <row r="27" spans="2:8" ht="15" customHeight="1">
      <c r="B27" s="1103">
        <v>21</v>
      </c>
      <c r="C27" s="1104" t="s">
        <v>869</v>
      </c>
      <c r="D27" s="1105">
        <v>3.7757759999999996</v>
      </c>
      <c r="E27" s="1105">
        <v>1.644954</v>
      </c>
      <c r="F27" s="1105">
        <v>0.5618989999999999</v>
      </c>
      <c r="G27" s="1105">
        <v>-56.4340151534413</v>
      </c>
      <c r="H27" s="1106">
        <v>-65.84105087437095</v>
      </c>
    </row>
    <row r="28" spans="2:8" ht="15" customHeight="1">
      <c r="B28" s="1103">
        <v>22</v>
      </c>
      <c r="C28" s="1104" t="s">
        <v>914</v>
      </c>
      <c r="D28" s="1105">
        <v>5.305916000000001</v>
      </c>
      <c r="E28" s="1105">
        <v>2.920035</v>
      </c>
      <c r="F28" s="1105">
        <v>6.7502320000000005</v>
      </c>
      <c r="G28" s="1105">
        <v>-44.96642992463508</v>
      </c>
      <c r="H28" s="1106">
        <v>131.16955789913482</v>
      </c>
    </row>
    <row r="29" spans="2:8" ht="15" customHeight="1">
      <c r="B29" s="1103">
        <v>23</v>
      </c>
      <c r="C29" s="1104" t="s">
        <v>915</v>
      </c>
      <c r="D29" s="1105">
        <v>0.44715000000000005</v>
      </c>
      <c r="E29" s="1105">
        <v>0.018812</v>
      </c>
      <c r="F29" s="1105">
        <v>0.333093</v>
      </c>
      <c r="G29" s="1105">
        <v>-95.79291065637929</v>
      </c>
      <c r="H29" s="1106" t="s">
        <v>3</v>
      </c>
    </row>
    <row r="30" spans="2:8" ht="15" customHeight="1">
      <c r="B30" s="1103">
        <v>24</v>
      </c>
      <c r="C30" s="1104" t="s">
        <v>871</v>
      </c>
      <c r="D30" s="1105">
        <v>72.98642699999999</v>
      </c>
      <c r="E30" s="1105">
        <v>24.159974</v>
      </c>
      <c r="F30" s="1105">
        <v>92.285368</v>
      </c>
      <c r="G30" s="1105">
        <v>-66.89799049897319</v>
      </c>
      <c r="H30" s="1106">
        <v>281.9762719943325</v>
      </c>
    </row>
    <row r="31" spans="2:8" ht="15" customHeight="1">
      <c r="B31" s="1103">
        <v>25</v>
      </c>
      <c r="C31" s="1104" t="s">
        <v>916</v>
      </c>
      <c r="D31" s="1105">
        <v>1413.0125050000001</v>
      </c>
      <c r="E31" s="1105">
        <v>7764.1842799999995</v>
      </c>
      <c r="F31" s="1105">
        <v>7806.573768</v>
      </c>
      <c r="G31" s="1105">
        <v>449.47739333701077</v>
      </c>
      <c r="H31" s="1106">
        <v>0.545961899812113</v>
      </c>
    </row>
    <row r="32" spans="2:8" ht="15" customHeight="1">
      <c r="B32" s="1103">
        <v>26</v>
      </c>
      <c r="C32" s="1104" t="s">
        <v>839</v>
      </c>
      <c r="D32" s="1105">
        <v>22.489384</v>
      </c>
      <c r="E32" s="1105">
        <v>11.120719000000001</v>
      </c>
      <c r="F32" s="1105">
        <v>43.686192000000005</v>
      </c>
      <c r="G32" s="1105">
        <v>-50.55125120367903</v>
      </c>
      <c r="H32" s="1106">
        <v>292.8360387489334</v>
      </c>
    </row>
    <row r="33" spans="2:8" ht="15" customHeight="1">
      <c r="B33" s="1103">
        <v>27</v>
      </c>
      <c r="C33" s="1104" t="s">
        <v>840</v>
      </c>
      <c r="D33" s="1105">
        <v>0</v>
      </c>
      <c r="E33" s="1105">
        <v>0</v>
      </c>
      <c r="F33" s="1105">
        <v>0</v>
      </c>
      <c r="G33" s="1105" t="s">
        <v>3</v>
      </c>
      <c r="H33" s="1106" t="s">
        <v>3</v>
      </c>
    </row>
    <row r="34" spans="2:8" ht="15" customHeight="1">
      <c r="B34" s="1103">
        <v>28</v>
      </c>
      <c r="C34" s="1104" t="s">
        <v>917</v>
      </c>
      <c r="D34" s="1105">
        <v>41.078621000000005</v>
      </c>
      <c r="E34" s="1105">
        <v>1.198458</v>
      </c>
      <c r="F34" s="1105">
        <v>21</v>
      </c>
      <c r="G34" s="1105">
        <v>-97.08252621235752</v>
      </c>
      <c r="H34" s="1106" t="s">
        <v>3</v>
      </c>
    </row>
    <row r="35" spans="2:8" ht="15" customHeight="1">
      <c r="B35" s="1103">
        <v>29</v>
      </c>
      <c r="C35" s="1104" t="s">
        <v>872</v>
      </c>
      <c r="D35" s="1105">
        <v>1584.4567299999999</v>
      </c>
      <c r="E35" s="1105">
        <v>1149.8333080000002</v>
      </c>
      <c r="F35" s="1105">
        <v>1497.2500890000001</v>
      </c>
      <c r="G35" s="1105">
        <v>-27.4304380656706</v>
      </c>
      <c r="H35" s="1106">
        <v>30.214534453197444</v>
      </c>
    </row>
    <row r="36" spans="2:8" ht="15" customHeight="1">
      <c r="B36" s="1103">
        <v>30</v>
      </c>
      <c r="C36" s="1104" t="s">
        <v>842</v>
      </c>
      <c r="D36" s="1105">
        <v>980.99292</v>
      </c>
      <c r="E36" s="1105">
        <v>630.0462279999999</v>
      </c>
      <c r="F36" s="1105">
        <v>575.4413279999999</v>
      </c>
      <c r="G36" s="1105">
        <v>-35.77464065693768</v>
      </c>
      <c r="H36" s="1106">
        <v>-8.666808493296784</v>
      </c>
    </row>
    <row r="37" spans="2:8" ht="15" customHeight="1">
      <c r="B37" s="1103">
        <v>31</v>
      </c>
      <c r="C37" s="1104" t="s">
        <v>874</v>
      </c>
      <c r="D37" s="1105">
        <v>148.779297</v>
      </c>
      <c r="E37" s="1105">
        <v>116.047428</v>
      </c>
      <c r="F37" s="1105">
        <v>271.830588</v>
      </c>
      <c r="G37" s="1105">
        <v>-22.000284757361115</v>
      </c>
      <c r="H37" s="1106">
        <v>134.240941557102</v>
      </c>
    </row>
    <row r="38" spans="2:8" ht="15" customHeight="1">
      <c r="B38" s="1103">
        <v>32</v>
      </c>
      <c r="C38" s="1104" t="s">
        <v>918</v>
      </c>
      <c r="D38" s="1105">
        <v>1831.846326</v>
      </c>
      <c r="E38" s="1105">
        <v>1065.456233</v>
      </c>
      <c r="F38" s="1105">
        <v>1671.589127</v>
      </c>
      <c r="G38" s="1105">
        <v>-41.83702978368721</v>
      </c>
      <c r="H38" s="1106">
        <v>56.889515986340825</v>
      </c>
    </row>
    <row r="39" spans="2:8" ht="15" customHeight="1">
      <c r="B39" s="1103">
        <v>33</v>
      </c>
      <c r="C39" s="1104" t="s">
        <v>876</v>
      </c>
      <c r="D39" s="1105">
        <v>280.18345700000003</v>
      </c>
      <c r="E39" s="1105">
        <v>201.14498600000002</v>
      </c>
      <c r="F39" s="1105">
        <v>188.017808</v>
      </c>
      <c r="G39" s="1105">
        <v>-28.20954236423745</v>
      </c>
      <c r="H39" s="1106">
        <v>-6.526226808358032</v>
      </c>
    </row>
    <row r="40" spans="2:8" ht="15" customHeight="1">
      <c r="B40" s="1103">
        <v>34</v>
      </c>
      <c r="C40" s="1104" t="s">
        <v>919</v>
      </c>
      <c r="D40" s="1105">
        <v>869.8826369999999</v>
      </c>
      <c r="E40" s="1105">
        <v>333.76511800000003</v>
      </c>
      <c r="F40" s="1105">
        <v>697.728678</v>
      </c>
      <c r="G40" s="1105">
        <v>-61.63101735757486</v>
      </c>
      <c r="H40" s="1106">
        <v>109.04781247991284</v>
      </c>
    </row>
    <row r="41" spans="2:8" ht="15" customHeight="1">
      <c r="B41" s="1103">
        <v>35</v>
      </c>
      <c r="C41" s="1104" t="s">
        <v>920</v>
      </c>
      <c r="D41" s="1105">
        <v>192.380097</v>
      </c>
      <c r="E41" s="1105">
        <v>99.88469900000001</v>
      </c>
      <c r="F41" s="1105">
        <v>143.89402</v>
      </c>
      <c r="G41" s="1105">
        <v>-48.079504814887365</v>
      </c>
      <c r="H41" s="1106">
        <v>44.060122762145966</v>
      </c>
    </row>
    <row r="42" spans="2:8" ht="15" customHeight="1">
      <c r="B42" s="1103">
        <v>36</v>
      </c>
      <c r="C42" s="1104" t="s">
        <v>877</v>
      </c>
      <c r="D42" s="1105">
        <v>37.971717</v>
      </c>
      <c r="E42" s="1105">
        <v>13.476101</v>
      </c>
      <c r="F42" s="1105">
        <v>19.540024999999996</v>
      </c>
      <c r="G42" s="1105">
        <v>-64.51016160264757</v>
      </c>
      <c r="H42" s="1106">
        <v>44.997614666141175</v>
      </c>
    </row>
    <row r="43" spans="2:8" ht="15" customHeight="1">
      <c r="B43" s="1103">
        <v>37</v>
      </c>
      <c r="C43" s="1104" t="s">
        <v>846</v>
      </c>
      <c r="D43" s="1105">
        <v>624.234912</v>
      </c>
      <c r="E43" s="1105">
        <v>475.037749</v>
      </c>
      <c r="F43" s="1105">
        <v>854.779505</v>
      </c>
      <c r="G43" s="1105">
        <v>-23.900804029365148</v>
      </c>
      <c r="H43" s="1106">
        <v>79.9392799413084</v>
      </c>
    </row>
    <row r="44" spans="2:8" ht="15" customHeight="1">
      <c r="B44" s="1103">
        <v>38</v>
      </c>
      <c r="C44" s="1104" t="s">
        <v>921</v>
      </c>
      <c r="D44" s="1105">
        <v>39.830427</v>
      </c>
      <c r="E44" s="1105">
        <v>58.277872</v>
      </c>
      <c r="F44" s="1105">
        <v>8.258735999999999</v>
      </c>
      <c r="G44" s="1105">
        <v>46.31495665361561</v>
      </c>
      <c r="H44" s="1106">
        <v>-85.8286932645722</v>
      </c>
    </row>
    <row r="45" spans="2:8" ht="15" customHeight="1">
      <c r="B45" s="1103">
        <v>39</v>
      </c>
      <c r="C45" s="1104" t="s">
        <v>922</v>
      </c>
      <c r="D45" s="1105">
        <v>2637.284028</v>
      </c>
      <c r="E45" s="1105">
        <v>2068.066433</v>
      </c>
      <c r="F45" s="1105">
        <v>2717.10177</v>
      </c>
      <c r="G45" s="1105">
        <v>-21.58347712861513</v>
      </c>
      <c r="H45" s="1106">
        <v>31.38367929788842</v>
      </c>
    </row>
    <row r="46" spans="2:8" ht="15" customHeight="1">
      <c r="B46" s="1103">
        <v>40</v>
      </c>
      <c r="C46" s="1104" t="s">
        <v>923</v>
      </c>
      <c r="D46" s="1105">
        <v>124.539052</v>
      </c>
      <c r="E46" s="1105">
        <v>40.686738</v>
      </c>
      <c r="F46" s="1105">
        <v>144.062998</v>
      </c>
      <c r="G46" s="1105">
        <v>-67.33013673494159</v>
      </c>
      <c r="H46" s="1106">
        <v>254.07851570700996</v>
      </c>
    </row>
    <row r="47" spans="2:8" ht="15" customHeight="1">
      <c r="B47" s="1103">
        <v>41</v>
      </c>
      <c r="C47" s="1104" t="s">
        <v>880</v>
      </c>
      <c r="D47" s="1105">
        <v>6.22943</v>
      </c>
      <c r="E47" s="1105">
        <v>2.031939</v>
      </c>
      <c r="F47" s="1105">
        <v>0</v>
      </c>
      <c r="G47" s="1105">
        <v>-67.38162239562848</v>
      </c>
      <c r="H47" s="1106">
        <v>-100</v>
      </c>
    </row>
    <row r="48" spans="2:8" ht="15" customHeight="1">
      <c r="B48" s="1103">
        <v>42</v>
      </c>
      <c r="C48" s="1104" t="s">
        <v>881</v>
      </c>
      <c r="D48" s="1105">
        <v>272.636634</v>
      </c>
      <c r="E48" s="1105">
        <v>258.781396</v>
      </c>
      <c r="F48" s="1105">
        <v>372.50586899999996</v>
      </c>
      <c r="G48" s="1105">
        <v>-5.081942876392773</v>
      </c>
      <c r="H48" s="1106">
        <v>43.94615484646354</v>
      </c>
    </row>
    <row r="49" spans="2:8" ht="15" customHeight="1">
      <c r="B49" s="1103">
        <v>43</v>
      </c>
      <c r="C49" s="1104" t="s">
        <v>803</v>
      </c>
      <c r="D49" s="1105">
        <v>310.39951</v>
      </c>
      <c r="E49" s="1105">
        <v>626.771796</v>
      </c>
      <c r="F49" s="1105">
        <v>332.10519600000003</v>
      </c>
      <c r="G49" s="1105">
        <v>101.92422210975784</v>
      </c>
      <c r="H49" s="1106">
        <v>-47.013379012989276</v>
      </c>
    </row>
    <row r="50" spans="2:8" ht="15" customHeight="1">
      <c r="B50" s="1103">
        <v>44</v>
      </c>
      <c r="C50" s="1104" t="s">
        <v>924</v>
      </c>
      <c r="D50" s="1105">
        <v>55.216315</v>
      </c>
      <c r="E50" s="1105">
        <v>87.945876</v>
      </c>
      <c r="F50" s="1105">
        <v>84.238727</v>
      </c>
      <c r="G50" s="1105">
        <v>59.27516350919106</v>
      </c>
      <c r="H50" s="1106">
        <v>-4.215261895850588</v>
      </c>
    </row>
    <row r="51" spans="2:8" ht="15" customHeight="1">
      <c r="B51" s="1103">
        <v>45</v>
      </c>
      <c r="C51" s="1104" t="s">
        <v>925</v>
      </c>
      <c r="D51" s="1105">
        <v>10754.306899</v>
      </c>
      <c r="E51" s="1105">
        <v>3338.1271349999997</v>
      </c>
      <c r="F51" s="1105">
        <v>2740.72262</v>
      </c>
      <c r="G51" s="1105">
        <v>-68.96009044236594</v>
      </c>
      <c r="H51" s="1106">
        <v>-17.896397915353816</v>
      </c>
    </row>
    <row r="52" spans="2:8" ht="15" customHeight="1">
      <c r="B52" s="1103">
        <v>46</v>
      </c>
      <c r="C52" s="1104" t="s">
        <v>926</v>
      </c>
      <c r="D52" s="1105">
        <v>185.87743299999997</v>
      </c>
      <c r="E52" s="1105">
        <v>5.384518</v>
      </c>
      <c r="F52" s="1105">
        <v>551.1356069999999</v>
      </c>
      <c r="G52" s="1105">
        <v>-97.10318896000678</v>
      </c>
      <c r="H52" s="1106" t="s">
        <v>3</v>
      </c>
    </row>
    <row r="53" spans="2:8" ht="15" customHeight="1">
      <c r="B53" s="1103">
        <v>47</v>
      </c>
      <c r="C53" s="1104" t="s">
        <v>885</v>
      </c>
      <c r="D53" s="1105">
        <v>0.287214</v>
      </c>
      <c r="E53" s="1105">
        <v>9.30719</v>
      </c>
      <c r="F53" s="1105">
        <v>16.264451</v>
      </c>
      <c r="G53" s="1105" t="s">
        <v>3</v>
      </c>
      <c r="H53" s="1106">
        <v>74.75146633946443</v>
      </c>
    </row>
    <row r="54" spans="2:8" ht="15" customHeight="1">
      <c r="B54" s="1103">
        <v>48</v>
      </c>
      <c r="C54" s="1104" t="s">
        <v>886</v>
      </c>
      <c r="D54" s="1105">
        <v>316.039817</v>
      </c>
      <c r="E54" s="1105">
        <v>107.32506699999999</v>
      </c>
      <c r="F54" s="1105">
        <v>357.46118</v>
      </c>
      <c r="G54" s="1105">
        <v>-66.04065018807425</v>
      </c>
      <c r="H54" s="1106">
        <v>233.06401756078105</v>
      </c>
    </row>
    <row r="55" spans="2:8" ht="15" customHeight="1">
      <c r="B55" s="1103">
        <v>49</v>
      </c>
      <c r="C55" s="1104" t="s">
        <v>927</v>
      </c>
      <c r="D55" s="1105">
        <v>56.849652</v>
      </c>
      <c r="E55" s="1105">
        <v>47.480681000000004</v>
      </c>
      <c r="F55" s="1105">
        <v>63.5313</v>
      </c>
      <c r="G55" s="1105">
        <v>-16.48026095216906</v>
      </c>
      <c r="H55" s="1106">
        <v>33.80452567645352</v>
      </c>
    </row>
    <row r="56" spans="2:8" ht="15" customHeight="1">
      <c r="B56" s="1103">
        <v>50</v>
      </c>
      <c r="C56" s="1104" t="s">
        <v>928</v>
      </c>
      <c r="D56" s="1105">
        <v>157.466114</v>
      </c>
      <c r="E56" s="1105">
        <v>94.377722</v>
      </c>
      <c r="F56" s="1105">
        <v>237.580337</v>
      </c>
      <c r="G56" s="1105">
        <v>-40.064741802163226</v>
      </c>
      <c r="H56" s="1106">
        <v>151.73349384296432</v>
      </c>
    </row>
    <row r="57" spans="2:13" ht="15" customHeight="1">
      <c r="B57" s="1103">
        <v>51</v>
      </c>
      <c r="C57" s="1104" t="s">
        <v>929</v>
      </c>
      <c r="D57" s="1105">
        <v>1620.0315799999998</v>
      </c>
      <c r="E57" s="1105">
        <v>1342.243459</v>
      </c>
      <c r="F57" s="1105">
        <v>2421.4968650000005</v>
      </c>
      <c r="G57" s="1105">
        <v>-17.147080614317403</v>
      </c>
      <c r="H57" s="1106">
        <v>80.4066802310266</v>
      </c>
      <c r="M57" s="2" t="s">
        <v>122</v>
      </c>
    </row>
    <row r="58" spans="2:8" ht="15" customHeight="1">
      <c r="B58" s="1103">
        <v>52</v>
      </c>
      <c r="C58" s="1104" t="s">
        <v>930</v>
      </c>
      <c r="D58" s="1105">
        <v>88.67254700000001</v>
      </c>
      <c r="E58" s="1105">
        <v>47.32912</v>
      </c>
      <c r="F58" s="1105">
        <v>23.080982000000002</v>
      </c>
      <c r="G58" s="1105">
        <v>-46.62483305007581</v>
      </c>
      <c r="H58" s="1106">
        <v>-51.23302102384324</v>
      </c>
    </row>
    <row r="59" spans="2:8" ht="15" customHeight="1">
      <c r="B59" s="1103">
        <v>53</v>
      </c>
      <c r="C59" s="1104" t="s">
        <v>931</v>
      </c>
      <c r="D59" s="1105">
        <v>41.099295000000005</v>
      </c>
      <c r="E59" s="1105">
        <v>17.763455</v>
      </c>
      <c r="F59" s="1105">
        <v>44.214368</v>
      </c>
      <c r="G59" s="1105">
        <v>-56.779173462707824</v>
      </c>
      <c r="H59" s="1106">
        <v>148.90635295892608</v>
      </c>
    </row>
    <row r="60" spans="2:8" ht="15" customHeight="1">
      <c r="B60" s="1103">
        <v>54</v>
      </c>
      <c r="C60" s="1104" t="s">
        <v>856</v>
      </c>
      <c r="D60" s="1105">
        <v>337.037025</v>
      </c>
      <c r="E60" s="1105">
        <v>111.67665099999999</v>
      </c>
      <c r="F60" s="1105">
        <v>178.614567</v>
      </c>
      <c r="G60" s="1105">
        <v>-66.86516830012964</v>
      </c>
      <c r="H60" s="1106">
        <v>59.93904312191455</v>
      </c>
    </row>
    <row r="61" spans="2:8" ht="15" customHeight="1">
      <c r="B61" s="1103">
        <v>55</v>
      </c>
      <c r="C61" s="1104" t="s">
        <v>932</v>
      </c>
      <c r="D61" s="1105">
        <v>1123.6900839999998</v>
      </c>
      <c r="E61" s="1105">
        <v>701.671079</v>
      </c>
      <c r="F61" s="1105">
        <v>633.255324</v>
      </c>
      <c r="G61" s="1105">
        <v>-37.5565301330896</v>
      </c>
      <c r="H61" s="1106">
        <v>-9.750402581435168</v>
      </c>
    </row>
    <row r="62" spans="2:8" ht="15" customHeight="1">
      <c r="B62" s="1103">
        <v>56</v>
      </c>
      <c r="C62" s="1104" t="s">
        <v>889</v>
      </c>
      <c r="D62" s="1105">
        <v>15.360233000000001</v>
      </c>
      <c r="E62" s="1105">
        <v>23.235517</v>
      </c>
      <c r="F62" s="1105">
        <v>52.147123</v>
      </c>
      <c r="G62" s="1105">
        <v>51.27060247067868</v>
      </c>
      <c r="H62" s="1106">
        <v>124.42850314025722</v>
      </c>
    </row>
    <row r="63" spans="2:8" ht="15" customHeight="1">
      <c r="B63" s="1103">
        <v>57</v>
      </c>
      <c r="C63" s="1104" t="s">
        <v>890</v>
      </c>
      <c r="D63" s="1105">
        <v>1382.608174</v>
      </c>
      <c r="E63" s="1105">
        <v>884.6421320000001</v>
      </c>
      <c r="F63" s="1105">
        <v>2673.7806739999996</v>
      </c>
      <c r="G63" s="1105">
        <v>-36.016425431606045</v>
      </c>
      <c r="H63" s="1106">
        <v>202.24432878356276</v>
      </c>
    </row>
    <row r="64" spans="2:8" ht="15" customHeight="1">
      <c r="B64" s="1103">
        <v>58</v>
      </c>
      <c r="C64" s="1104" t="s">
        <v>933</v>
      </c>
      <c r="D64" s="1105">
        <v>132.923716</v>
      </c>
      <c r="E64" s="1105">
        <v>103.187832</v>
      </c>
      <c r="F64" s="1105">
        <v>217.47894399999998</v>
      </c>
      <c r="G64" s="1105">
        <v>-22.370638509684767</v>
      </c>
      <c r="H64" s="1106">
        <v>110.7602609579005</v>
      </c>
    </row>
    <row r="65" spans="2:8" ht="15" customHeight="1">
      <c r="B65" s="1103">
        <v>59</v>
      </c>
      <c r="C65" s="1104" t="s">
        <v>934</v>
      </c>
      <c r="D65" s="1105">
        <v>0.12709800000000002</v>
      </c>
      <c r="E65" s="1105">
        <v>0.597685</v>
      </c>
      <c r="F65" s="1105">
        <v>0.397532</v>
      </c>
      <c r="G65" s="1105">
        <v>370.25523611701203</v>
      </c>
      <c r="H65" s="1106">
        <v>-33.48804135957904</v>
      </c>
    </row>
    <row r="66" spans="2:8" ht="15" customHeight="1">
      <c r="B66" s="1103">
        <v>60</v>
      </c>
      <c r="C66" s="1104" t="s">
        <v>892</v>
      </c>
      <c r="D66" s="1105">
        <v>613.478322</v>
      </c>
      <c r="E66" s="1105">
        <v>218.137633</v>
      </c>
      <c r="F66" s="1105">
        <v>770.4767810000001</v>
      </c>
      <c r="G66" s="1105">
        <v>-64.44248717887052</v>
      </c>
      <c r="H66" s="1106">
        <v>253.20672109795936</v>
      </c>
    </row>
    <row r="67" spans="2:8" ht="15" customHeight="1">
      <c r="B67" s="1103">
        <v>61</v>
      </c>
      <c r="C67" s="1104" t="s">
        <v>935</v>
      </c>
      <c r="D67" s="1105">
        <v>127.61257199999999</v>
      </c>
      <c r="E67" s="1105">
        <v>154.432235</v>
      </c>
      <c r="F67" s="1105">
        <v>211.937233</v>
      </c>
      <c r="G67" s="1105">
        <v>21.016473988158467</v>
      </c>
      <c r="H67" s="1106">
        <v>37.23639562685861</v>
      </c>
    </row>
    <row r="68" spans="2:8" ht="15" customHeight="1">
      <c r="B68" s="1103">
        <v>62</v>
      </c>
      <c r="C68" s="1104" t="s">
        <v>895</v>
      </c>
      <c r="D68" s="1105">
        <v>397.485103</v>
      </c>
      <c r="E68" s="1105">
        <v>397.44778099999996</v>
      </c>
      <c r="F68" s="1105">
        <v>744.315289</v>
      </c>
      <c r="G68" s="1105">
        <v>-0.009389534278980705</v>
      </c>
      <c r="H68" s="1106">
        <v>87.27373118734309</v>
      </c>
    </row>
    <row r="69" spans="2:8" ht="15" customHeight="1">
      <c r="B69" s="1103">
        <v>63</v>
      </c>
      <c r="C69" s="1104" t="s">
        <v>936</v>
      </c>
      <c r="D69" s="1105">
        <v>131.088705</v>
      </c>
      <c r="E69" s="1105">
        <v>73.79339800000001</v>
      </c>
      <c r="F69" s="1105">
        <v>169.380636</v>
      </c>
      <c r="G69" s="1105">
        <v>-43.70727973855565</v>
      </c>
      <c r="H69" s="1106">
        <v>129.53359052526622</v>
      </c>
    </row>
    <row r="70" spans="2:8" ht="15" customHeight="1">
      <c r="B70" s="1103">
        <v>64</v>
      </c>
      <c r="C70" s="1104" t="s">
        <v>937</v>
      </c>
      <c r="D70" s="1105">
        <v>92.10774900000001</v>
      </c>
      <c r="E70" s="1105">
        <v>95.35562</v>
      </c>
      <c r="F70" s="1105">
        <v>703.3271599999999</v>
      </c>
      <c r="G70" s="1105">
        <v>3.5261647746922904</v>
      </c>
      <c r="H70" s="1106">
        <v>637.5833327915019</v>
      </c>
    </row>
    <row r="71" spans="2:8" ht="15" customHeight="1">
      <c r="B71" s="1107"/>
      <c r="C71" s="1108" t="s">
        <v>790</v>
      </c>
      <c r="D71" s="1109">
        <v>16558.90239399999</v>
      </c>
      <c r="E71" s="1109">
        <v>11043.315194999994</v>
      </c>
      <c r="F71" s="1109">
        <v>19814.303440000003</v>
      </c>
      <c r="G71" s="1105">
        <v>-33.30889371627997</v>
      </c>
      <c r="H71" s="1106">
        <v>79.42350725415491</v>
      </c>
    </row>
    <row r="72" spans="2:8" ht="15" customHeight="1" thickBot="1">
      <c r="B72" s="1110"/>
      <c r="C72" s="1111" t="s">
        <v>791</v>
      </c>
      <c r="D72" s="1112">
        <v>59369.579075999995</v>
      </c>
      <c r="E72" s="1112">
        <v>40913.955602</v>
      </c>
      <c r="F72" s="1112">
        <v>62673.286720000004</v>
      </c>
      <c r="G72" s="1112">
        <v>-31.0859934687673</v>
      </c>
      <c r="H72" s="1113">
        <v>53.18315180685275</v>
      </c>
    </row>
    <row r="73" ht="13.5" thickTop="1">
      <c r="B73" s="126" t="s">
        <v>793</v>
      </c>
    </row>
    <row r="75" spans="4:6" ht="12.75">
      <c r="D75" s="1114"/>
      <c r="E75" s="1114"/>
      <c r="F75" s="1114"/>
    </row>
    <row r="77" ht="12.75">
      <c r="D77" s="4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4">
      <selection activeCell="G20" sqref="G20"/>
    </sheetView>
  </sheetViews>
  <sheetFormatPr defaultColWidth="9.140625" defaultRowHeight="15"/>
  <cols>
    <col min="2" max="2" width="28.00390625" style="0" bestFit="1" customWidth="1"/>
    <col min="3" max="3" width="12.140625" style="0" customWidth="1"/>
    <col min="4" max="4" width="11.7109375" style="0" customWidth="1"/>
    <col min="5" max="5" width="10.8515625" style="0" customWidth="1"/>
    <col min="6" max="6" width="13.140625" style="0" customWidth="1"/>
    <col min="7" max="7" width="12.57421875" style="0" customWidth="1"/>
    <col min="8" max="8" width="12.28125" style="0" customWidth="1"/>
  </cols>
  <sheetData>
    <row r="1" spans="1:8" ht="15">
      <c r="A1" s="1549" t="s">
        <v>938</v>
      </c>
      <c r="B1" s="1549"/>
      <c r="C1" s="1549"/>
      <c r="D1" s="1549"/>
      <c r="E1" s="1549"/>
      <c r="F1" s="1549"/>
      <c r="G1" s="1549"/>
      <c r="H1" s="1549"/>
    </row>
    <row r="2" spans="1:10" ht="23.25">
      <c r="A2" s="1550" t="s">
        <v>939</v>
      </c>
      <c r="B2" s="1550"/>
      <c r="C2" s="1550"/>
      <c r="D2" s="1550"/>
      <c r="E2" s="1550"/>
      <c r="F2" s="1550"/>
      <c r="G2" s="1550"/>
      <c r="H2" s="1550"/>
      <c r="I2" s="1115"/>
      <c r="J2" s="1115"/>
    </row>
    <row r="3" spans="1:10" ht="18.75">
      <c r="A3" s="1551" t="s">
        <v>940</v>
      </c>
      <c r="B3" s="1551"/>
      <c r="C3" s="1551"/>
      <c r="D3" s="1551"/>
      <c r="E3" s="1551"/>
      <c r="F3" s="1551"/>
      <c r="G3" s="1551"/>
      <c r="H3" s="1551"/>
      <c r="I3" s="1116"/>
      <c r="J3" s="1116"/>
    </row>
    <row r="4" spans="1:10" ht="18.75">
      <c r="A4" s="1552" t="s">
        <v>941</v>
      </c>
      <c r="B4" s="1552"/>
      <c r="C4" s="1552"/>
      <c r="D4" s="1552"/>
      <c r="E4" s="1552"/>
      <c r="F4" s="1552"/>
      <c r="G4" s="1552"/>
      <c r="H4" s="1552"/>
      <c r="I4" s="1116"/>
      <c r="J4" s="1116"/>
    </row>
    <row r="5" spans="1:8" ht="15">
      <c r="A5" s="1384"/>
      <c r="B5" s="1553" t="s">
        <v>942</v>
      </c>
      <c r="C5" s="1553"/>
      <c r="D5" s="1553"/>
      <c r="E5" s="1553"/>
      <c r="F5" s="1553"/>
      <c r="G5" s="1553"/>
      <c r="H5" s="1553"/>
    </row>
    <row r="6" spans="1:8" ht="11.25" customHeight="1" thickBot="1">
      <c r="A6" s="1384"/>
      <c r="B6" s="1384"/>
      <c r="C6" s="1384"/>
      <c r="D6" s="1384"/>
      <c r="E6" s="1384"/>
      <c r="F6" s="1384"/>
      <c r="G6" s="1384"/>
      <c r="H6" s="1384"/>
    </row>
    <row r="7" spans="1:8" ht="15" customHeight="1" thickTop="1">
      <c r="A7" s="1554" t="s">
        <v>276</v>
      </c>
      <c r="B7" s="1556" t="s">
        <v>943</v>
      </c>
      <c r="C7" s="1558" t="s">
        <v>944</v>
      </c>
      <c r="D7" s="1558"/>
      <c r="E7" s="1558"/>
      <c r="F7" s="1558" t="s">
        <v>945</v>
      </c>
      <c r="G7" s="1558"/>
      <c r="H7" s="1559"/>
    </row>
    <row r="8" spans="1:8" ht="15">
      <c r="A8" s="1555"/>
      <c r="B8" s="1557"/>
      <c r="C8" s="1385" t="s">
        <v>19</v>
      </c>
      <c r="D8" s="1385" t="s">
        <v>41</v>
      </c>
      <c r="E8" s="1386" t="s">
        <v>946</v>
      </c>
      <c r="F8" s="1385" t="s">
        <v>19</v>
      </c>
      <c r="G8" s="1385" t="s">
        <v>41</v>
      </c>
      <c r="H8" s="1387" t="s">
        <v>946</v>
      </c>
    </row>
    <row r="9" spans="1:11" ht="15">
      <c r="A9" s="1388">
        <v>1</v>
      </c>
      <c r="B9" s="1389" t="s">
        <v>947</v>
      </c>
      <c r="C9" s="1390">
        <v>2495.2</v>
      </c>
      <c r="D9" s="1390">
        <v>5475.203658</v>
      </c>
      <c r="E9" s="1391">
        <f>D9/C9*100-100</f>
        <v>119.42945086566209</v>
      </c>
      <c r="F9" s="1390">
        <v>43322.411606</v>
      </c>
      <c r="G9" s="1390">
        <v>99073.15717</v>
      </c>
      <c r="H9" s="1392">
        <f>G9/F9*100-100</f>
        <v>128.68800119215598</v>
      </c>
      <c r="J9" s="1117"/>
      <c r="K9" s="1117"/>
    </row>
    <row r="10" spans="1:11" ht="15">
      <c r="A10" s="1388">
        <v>2</v>
      </c>
      <c r="B10" s="1390" t="s">
        <v>948</v>
      </c>
      <c r="C10" s="1390">
        <v>880.349876</v>
      </c>
      <c r="D10" s="1393">
        <v>833.1421462</v>
      </c>
      <c r="E10" s="1391">
        <f>D10/C10*100-100</f>
        <v>-5.3623827397460815</v>
      </c>
      <c r="F10" s="1390">
        <v>21747.829506000002</v>
      </c>
      <c r="G10" s="1390">
        <v>57427.030442</v>
      </c>
      <c r="H10" s="1394">
        <f>G10/F10*100-100</f>
        <v>164.05867503309457</v>
      </c>
      <c r="J10" s="1117"/>
      <c r="K10" s="1117"/>
    </row>
    <row r="11" spans="1:11" ht="15">
      <c r="A11" s="1388">
        <v>3</v>
      </c>
      <c r="B11" s="1390" t="s">
        <v>949</v>
      </c>
      <c r="C11" s="1390">
        <v>3550.383637</v>
      </c>
      <c r="D11" s="1390">
        <v>6407.394245999999</v>
      </c>
      <c r="E11" s="1391">
        <f aca="true" t="shared" si="0" ref="E11:E23">D11/C11*100-100</f>
        <v>80.4704759008554</v>
      </c>
      <c r="F11" s="1390">
        <v>30564.638492</v>
      </c>
      <c r="G11" s="1390">
        <v>33197.212022</v>
      </c>
      <c r="H11" s="1392">
        <f aca="true" t="shared" si="1" ref="H11:H23">G11/F11*100-100</f>
        <v>8.613134850880215</v>
      </c>
      <c r="J11" s="1117"/>
      <c r="K11" s="1117"/>
    </row>
    <row r="12" spans="1:11" ht="15">
      <c r="A12" s="1388">
        <v>4</v>
      </c>
      <c r="B12" s="1390" t="s">
        <v>950</v>
      </c>
      <c r="C12" s="1390">
        <v>7278.958646</v>
      </c>
      <c r="D12" s="1390">
        <v>7694.491725</v>
      </c>
      <c r="E12" s="1391">
        <f t="shared" si="0"/>
        <v>5.70868855297519</v>
      </c>
      <c r="F12" s="1390">
        <v>28761.800000000003</v>
      </c>
      <c r="G12" s="1390">
        <v>31744.381848999998</v>
      </c>
      <c r="H12" s="1392">
        <f t="shared" si="1"/>
        <v>10.369941550946038</v>
      </c>
      <c r="J12" s="1117"/>
      <c r="K12" s="1117"/>
    </row>
    <row r="13" spans="1:11" ht="15">
      <c r="A13" s="1388">
        <v>5</v>
      </c>
      <c r="B13" s="1390" t="s">
        <v>951</v>
      </c>
      <c r="C13" s="1390">
        <v>4345.427734999999</v>
      </c>
      <c r="D13" s="1390">
        <v>1080.160208</v>
      </c>
      <c r="E13" s="1391">
        <f t="shared" si="0"/>
        <v>-75.1426033552483</v>
      </c>
      <c r="F13" s="1390">
        <v>19800.100599999998</v>
      </c>
      <c r="G13" s="1390">
        <v>49554.327791</v>
      </c>
      <c r="H13" s="1392">
        <f t="shared" si="1"/>
        <v>150.2731111931826</v>
      </c>
      <c r="J13" s="1117"/>
      <c r="K13" s="1117"/>
    </row>
    <row r="14" spans="1:11" ht="15">
      <c r="A14" s="1388">
        <v>6</v>
      </c>
      <c r="B14" s="1390" t="s">
        <v>952</v>
      </c>
      <c r="C14" s="1390">
        <v>414.150356</v>
      </c>
      <c r="D14" s="1390">
        <v>448.9434733</v>
      </c>
      <c r="E14" s="1391">
        <f t="shared" si="0"/>
        <v>8.401083518566395</v>
      </c>
      <c r="F14" s="1390">
        <v>6039.235957</v>
      </c>
      <c r="G14" s="1390">
        <v>8096.579324</v>
      </c>
      <c r="H14" s="1392">
        <f t="shared" si="1"/>
        <v>34.06628556407637</v>
      </c>
      <c r="J14" s="1117"/>
      <c r="K14" s="1117"/>
    </row>
    <row r="15" spans="1:11" ht="15">
      <c r="A15" s="1388">
        <v>7</v>
      </c>
      <c r="B15" s="1390" t="s">
        <v>953</v>
      </c>
      <c r="C15" s="1390">
        <v>1743.4970070000002</v>
      </c>
      <c r="D15" s="1390">
        <v>1895.59044</v>
      </c>
      <c r="E15" s="1391">
        <f t="shared" si="0"/>
        <v>8.723469692770152</v>
      </c>
      <c r="F15" s="1390">
        <v>5174.4959739999995</v>
      </c>
      <c r="G15" s="1390">
        <v>6810.455604999999</v>
      </c>
      <c r="H15" s="1392">
        <f t="shared" si="1"/>
        <v>31.615825758105046</v>
      </c>
      <c r="J15" s="1117"/>
      <c r="K15" s="1117"/>
    </row>
    <row r="16" spans="1:11" ht="15">
      <c r="A16" s="1388">
        <v>8</v>
      </c>
      <c r="B16" s="1390" t="s">
        <v>954</v>
      </c>
      <c r="C16" s="1390">
        <v>67.125938</v>
      </c>
      <c r="D16" s="1390">
        <v>266.99453800000003</v>
      </c>
      <c r="E16" s="1391">
        <f t="shared" si="0"/>
        <v>297.75166791710234</v>
      </c>
      <c r="F16" s="1390">
        <v>1156.66919</v>
      </c>
      <c r="G16" s="1390">
        <v>4507.210478</v>
      </c>
      <c r="H16" s="1392">
        <f t="shared" si="1"/>
        <v>289.6715255292656</v>
      </c>
      <c r="J16" s="1117"/>
      <c r="K16" s="1117"/>
    </row>
    <row r="17" spans="1:11" ht="15">
      <c r="A17" s="1388">
        <v>9</v>
      </c>
      <c r="B17" s="1390" t="s">
        <v>955</v>
      </c>
      <c r="C17" s="1390">
        <v>151.57106</v>
      </c>
      <c r="D17" s="1390">
        <v>169.98777</v>
      </c>
      <c r="E17" s="1391">
        <f t="shared" si="0"/>
        <v>12.150545097461233</v>
      </c>
      <c r="F17" s="1390">
        <v>4083.561216</v>
      </c>
      <c r="G17" s="1390">
        <v>3511.4626900000003</v>
      </c>
      <c r="H17" s="1392">
        <f t="shared" si="1"/>
        <v>-14.009794288339123</v>
      </c>
      <c r="J17" s="1117"/>
      <c r="K17" s="1117"/>
    </row>
    <row r="18" spans="1:11" ht="15">
      <c r="A18" s="1388">
        <v>10</v>
      </c>
      <c r="B18" s="1390" t="s">
        <v>956</v>
      </c>
      <c r="C18" s="1390">
        <v>0.5</v>
      </c>
      <c r="D18" s="1390">
        <v>0</v>
      </c>
      <c r="E18" s="1403" t="s">
        <v>3</v>
      </c>
      <c r="F18" s="1390">
        <v>342.5</v>
      </c>
      <c r="G18" s="1390">
        <v>1611.581244</v>
      </c>
      <c r="H18" s="1392">
        <f t="shared" si="1"/>
        <v>370.5346697810219</v>
      </c>
      <c r="J18" s="1117"/>
      <c r="K18" s="1117"/>
    </row>
    <row r="19" spans="1:11" ht="15">
      <c r="A19" s="1388">
        <v>11</v>
      </c>
      <c r="B19" s="1390" t="s">
        <v>957</v>
      </c>
      <c r="C19" s="1390">
        <v>0</v>
      </c>
      <c r="D19" s="1390">
        <v>0</v>
      </c>
      <c r="E19" s="1403" t="s">
        <v>3</v>
      </c>
      <c r="F19" s="1395">
        <v>0</v>
      </c>
      <c r="G19" s="1390">
        <v>0</v>
      </c>
      <c r="H19" s="1404" t="s">
        <v>3</v>
      </c>
      <c r="J19" s="1117"/>
      <c r="K19" s="1117"/>
    </row>
    <row r="20" spans="1:11" ht="15">
      <c r="A20" s="1388">
        <v>12</v>
      </c>
      <c r="B20" s="1390" t="s">
        <v>958</v>
      </c>
      <c r="C20" s="1390">
        <v>0</v>
      </c>
      <c r="D20" s="1390">
        <v>6.798626</v>
      </c>
      <c r="E20" s="1403" t="s">
        <v>3</v>
      </c>
      <c r="F20" s="1395">
        <v>0</v>
      </c>
      <c r="G20" s="1390">
        <v>381.00226499999997</v>
      </c>
      <c r="H20" s="1404" t="s">
        <v>3</v>
      </c>
      <c r="J20" s="1117"/>
      <c r="K20" s="1117"/>
    </row>
    <row r="21" spans="1:11" ht="15.75" customHeight="1">
      <c r="A21" s="1396">
        <v>13</v>
      </c>
      <c r="B21" s="1390" t="s">
        <v>959</v>
      </c>
      <c r="C21" s="1390">
        <v>0</v>
      </c>
      <c r="D21" s="1390">
        <v>227.148656000002</v>
      </c>
      <c r="E21" s="1403" t="s">
        <v>3</v>
      </c>
      <c r="F21" s="1395">
        <v>0</v>
      </c>
      <c r="G21" s="1390">
        <v>5124.431953000014</v>
      </c>
      <c r="H21" s="1404" t="s">
        <v>3</v>
      </c>
      <c r="J21" s="1117"/>
      <c r="K21" s="1117"/>
    </row>
    <row r="22" spans="1:11" ht="15">
      <c r="A22" s="1388">
        <v>14</v>
      </c>
      <c r="B22" s="1390" t="s">
        <v>960</v>
      </c>
      <c r="C22" s="1390">
        <v>0</v>
      </c>
      <c r="D22" s="1390">
        <v>16.085121</v>
      </c>
      <c r="E22" s="1403" t="s">
        <v>3</v>
      </c>
      <c r="F22" s="1395">
        <v>0</v>
      </c>
      <c r="G22" s="1390">
        <v>617.4761979999982</v>
      </c>
      <c r="H22" s="1404" t="s">
        <v>3</v>
      </c>
      <c r="J22" s="1117"/>
      <c r="K22" s="1117"/>
    </row>
    <row r="23" spans="1:11" ht="15.75" thickBot="1">
      <c r="A23" s="1397"/>
      <c r="B23" s="1398" t="s">
        <v>602</v>
      </c>
      <c r="C23" s="1399">
        <v>20957.144926</v>
      </c>
      <c r="D23" s="1399">
        <v>24521.851183</v>
      </c>
      <c r="E23" s="1400">
        <f t="shared" si="0"/>
        <v>17.009503296307926</v>
      </c>
      <c r="F23" s="1401">
        <v>160993.242541</v>
      </c>
      <c r="G23" s="1399">
        <v>301656.30903100007</v>
      </c>
      <c r="H23" s="1402">
        <f t="shared" si="1"/>
        <v>87.3720314404982</v>
      </c>
      <c r="J23" s="1117"/>
      <c r="K23" s="1117"/>
    </row>
    <row r="24" ht="15.75" thickTop="1"/>
  </sheetData>
  <sheetProtection/>
  <mergeCells count="9">
    <mergeCell ref="A1:H1"/>
    <mergeCell ref="A2:H2"/>
    <mergeCell ref="A3:H3"/>
    <mergeCell ref="A4:H4"/>
    <mergeCell ref="B5:H5"/>
    <mergeCell ref="A7:A8"/>
    <mergeCell ref="B7:B8"/>
    <mergeCell ref="C7:E7"/>
    <mergeCell ref="F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4">
      <selection activeCell="K18" sqref="K18"/>
    </sheetView>
  </sheetViews>
  <sheetFormatPr defaultColWidth="9.140625" defaultRowHeight="21" customHeight="1"/>
  <cols>
    <col min="1" max="11" width="12.7109375" style="1118" customWidth="1"/>
    <col min="12" max="12" width="12.57421875" style="1118" bestFit="1" customWidth="1"/>
    <col min="13" max="16384" width="9.140625" style="1118" customWidth="1"/>
  </cols>
  <sheetData>
    <row r="1" spans="1:11" ht="12.75">
      <c r="A1" s="1560" t="s">
        <v>961</v>
      </c>
      <c r="B1" s="1560"/>
      <c r="C1" s="1560"/>
      <c r="D1" s="1560"/>
      <c r="E1" s="1560"/>
      <c r="F1" s="1560"/>
      <c r="G1" s="1560"/>
      <c r="H1" s="1560"/>
      <c r="I1" s="1560"/>
      <c r="J1" s="1560"/>
      <c r="K1" s="1560"/>
    </row>
    <row r="2" spans="1:11" ht="15.75">
      <c r="A2" s="1561" t="s">
        <v>962</v>
      </c>
      <c r="B2" s="1561"/>
      <c r="C2" s="1561"/>
      <c r="D2" s="1561"/>
      <c r="E2" s="1561"/>
      <c r="F2" s="1561"/>
      <c r="G2" s="1561"/>
      <c r="H2" s="1561"/>
      <c r="I2" s="1561"/>
      <c r="J2" s="1561"/>
      <c r="K2" s="1561"/>
    </row>
    <row r="3" spans="1:12" ht="15.75" customHeight="1" thickBot="1">
      <c r="A3" s="1562" t="s">
        <v>40</v>
      </c>
      <c r="B3" s="1562"/>
      <c r="C3" s="1562"/>
      <c r="D3" s="1562"/>
      <c r="E3" s="1562"/>
      <c r="F3" s="1562"/>
      <c r="G3" s="1562"/>
      <c r="H3" s="1562"/>
      <c r="I3" s="1562"/>
      <c r="J3" s="1562"/>
      <c r="K3" s="1562"/>
      <c r="L3" s="1562"/>
    </row>
    <row r="4" spans="1:12" ht="21" customHeight="1" thickTop="1">
      <c r="A4" s="1119" t="s">
        <v>622</v>
      </c>
      <c r="B4" s="1120" t="s">
        <v>963</v>
      </c>
      <c r="C4" s="1120" t="s">
        <v>964</v>
      </c>
      <c r="D4" s="1120" t="s">
        <v>965</v>
      </c>
      <c r="E4" s="1120" t="s">
        <v>966</v>
      </c>
      <c r="F4" s="1121" t="s">
        <v>967</v>
      </c>
      <c r="G4" s="1121" t="s">
        <v>968</v>
      </c>
      <c r="H4" s="1121" t="s">
        <v>703</v>
      </c>
      <c r="I4" s="1122" t="s">
        <v>704</v>
      </c>
      <c r="J4" s="1122" t="s">
        <v>969</v>
      </c>
      <c r="K4" s="1122" t="s">
        <v>970</v>
      </c>
      <c r="L4" s="1123" t="s">
        <v>971</v>
      </c>
    </row>
    <row r="5" spans="1:12" ht="21" customHeight="1">
      <c r="A5" s="1124" t="s">
        <v>216</v>
      </c>
      <c r="B5" s="1125">
        <v>957.5</v>
      </c>
      <c r="C5" s="1125">
        <v>2133.8</v>
      </c>
      <c r="D5" s="1125">
        <v>3417.43</v>
      </c>
      <c r="E5" s="1125">
        <v>3939.5</v>
      </c>
      <c r="F5" s="1125">
        <v>2628.646</v>
      </c>
      <c r="G5" s="1125">
        <v>3023.9850000000006</v>
      </c>
      <c r="H5" s="1125">
        <v>3350.8</v>
      </c>
      <c r="I5" s="1126">
        <v>5513.375582999998</v>
      </c>
      <c r="J5" s="1125">
        <v>6551.1245</v>
      </c>
      <c r="K5" s="1125">
        <v>9220.529767999999</v>
      </c>
      <c r="L5" s="1127">
        <v>6774.635442</v>
      </c>
    </row>
    <row r="6" spans="1:12" ht="21" customHeight="1">
      <c r="A6" s="1124" t="s">
        <v>217</v>
      </c>
      <c r="B6" s="1125">
        <v>1207.954</v>
      </c>
      <c r="C6" s="1125">
        <v>1655.209</v>
      </c>
      <c r="D6" s="1125">
        <v>2820.1</v>
      </c>
      <c r="E6" s="1125">
        <v>4235.2</v>
      </c>
      <c r="F6" s="1125">
        <v>4914.036</v>
      </c>
      <c r="G6" s="1125">
        <v>5135.26</v>
      </c>
      <c r="H6" s="1125">
        <v>3193.1</v>
      </c>
      <c r="I6" s="1126">
        <v>6800.915908000001</v>
      </c>
      <c r="J6" s="1126">
        <v>6873.778996</v>
      </c>
      <c r="K6" s="1126">
        <v>2674.870955</v>
      </c>
      <c r="L6" s="1127">
        <v>7496.3</v>
      </c>
    </row>
    <row r="7" spans="1:12" ht="21" customHeight="1">
      <c r="A7" s="1124" t="s">
        <v>218</v>
      </c>
      <c r="B7" s="1125">
        <v>865.719</v>
      </c>
      <c r="C7" s="1125">
        <v>2411.6</v>
      </c>
      <c r="D7" s="1125">
        <v>1543.517</v>
      </c>
      <c r="E7" s="1125">
        <v>4145.5</v>
      </c>
      <c r="F7" s="1125">
        <v>4589.347</v>
      </c>
      <c r="G7" s="1125">
        <v>3823.28</v>
      </c>
      <c r="H7" s="1125">
        <v>2878.583504</v>
      </c>
      <c r="I7" s="1126">
        <v>5499.626733</v>
      </c>
      <c r="J7" s="1126">
        <v>4687.56</v>
      </c>
      <c r="K7" s="1126">
        <v>1943.288387</v>
      </c>
      <c r="L7" s="1127">
        <v>5574.76</v>
      </c>
    </row>
    <row r="8" spans="1:12" ht="21" customHeight="1">
      <c r="A8" s="1124" t="s">
        <v>219</v>
      </c>
      <c r="B8" s="1125">
        <v>1188.259</v>
      </c>
      <c r="C8" s="1125">
        <v>2065.7</v>
      </c>
      <c r="D8" s="1125">
        <v>1571.367</v>
      </c>
      <c r="E8" s="1125">
        <v>3894.8</v>
      </c>
      <c r="F8" s="1125">
        <v>2064.913</v>
      </c>
      <c r="G8" s="1125">
        <v>3673.03</v>
      </c>
      <c r="H8" s="1125">
        <v>4227.3</v>
      </c>
      <c r="I8" s="1126">
        <v>4878.920368</v>
      </c>
      <c r="J8" s="1126">
        <v>6661.43</v>
      </c>
      <c r="K8" s="1126">
        <v>1729.7318549999995</v>
      </c>
      <c r="L8" s="1127">
        <v>7059.7</v>
      </c>
    </row>
    <row r="9" spans="1:12" ht="21" customHeight="1">
      <c r="A9" s="1124" t="s">
        <v>220</v>
      </c>
      <c r="B9" s="1125">
        <v>1661.361</v>
      </c>
      <c r="C9" s="1125">
        <v>2859.9</v>
      </c>
      <c r="D9" s="1125">
        <v>2301.56</v>
      </c>
      <c r="E9" s="1125">
        <v>4767.4</v>
      </c>
      <c r="F9" s="1125">
        <v>3784.984</v>
      </c>
      <c r="G9" s="1125">
        <v>5468.766</v>
      </c>
      <c r="H9" s="1125">
        <v>3117</v>
      </c>
      <c r="I9" s="1126">
        <v>6215.803716</v>
      </c>
      <c r="J9" s="1126">
        <v>6053</v>
      </c>
      <c r="K9" s="1126">
        <v>6048.755077999999</v>
      </c>
      <c r="L9" s="1127"/>
    </row>
    <row r="10" spans="1:12" ht="21" customHeight="1">
      <c r="A10" s="1124" t="s">
        <v>221</v>
      </c>
      <c r="B10" s="1125">
        <v>1643.985</v>
      </c>
      <c r="C10" s="1125">
        <v>3805.5</v>
      </c>
      <c r="D10" s="1125">
        <v>2016.824</v>
      </c>
      <c r="E10" s="1125">
        <v>4917.8</v>
      </c>
      <c r="F10" s="1125">
        <v>4026.84</v>
      </c>
      <c r="G10" s="1125">
        <v>5113.109</v>
      </c>
      <c r="H10" s="1125">
        <v>3147.629993000001</v>
      </c>
      <c r="I10" s="1126">
        <v>7250.6900829999995</v>
      </c>
      <c r="J10" s="1126">
        <v>6521.12</v>
      </c>
      <c r="K10" s="1126">
        <v>5194.902522</v>
      </c>
      <c r="L10" s="1127"/>
    </row>
    <row r="11" spans="1:12" ht="21" customHeight="1">
      <c r="A11" s="1124" t="s">
        <v>222</v>
      </c>
      <c r="B11" s="1125">
        <v>716.981</v>
      </c>
      <c r="C11" s="1125">
        <v>2962.1</v>
      </c>
      <c r="D11" s="1125">
        <v>2007.5</v>
      </c>
      <c r="E11" s="1125">
        <v>5107.5</v>
      </c>
      <c r="F11" s="1125">
        <v>5404.078</v>
      </c>
      <c r="G11" s="1125">
        <v>5923.4</v>
      </c>
      <c r="H11" s="1125">
        <v>3693.200732</v>
      </c>
      <c r="I11" s="1128">
        <v>7103.718668</v>
      </c>
      <c r="J11" s="1128">
        <v>5399.75</v>
      </c>
      <c r="K11" s="1128">
        <v>5664.369971</v>
      </c>
      <c r="L11" s="1129"/>
    </row>
    <row r="12" spans="1:12" ht="19.5" customHeight="1">
      <c r="A12" s="1124" t="s">
        <v>223</v>
      </c>
      <c r="B12" s="1125">
        <v>1428.479</v>
      </c>
      <c r="C12" s="1125">
        <v>1963.1</v>
      </c>
      <c r="D12" s="1125">
        <v>2480.095</v>
      </c>
      <c r="E12" s="1125">
        <v>3755.8</v>
      </c>
      <c r="F12" s="1125">
        <v>4548.177</v>
      </c>
      <c r="G12" s="1125">
        <v>5524.553</v>
      </c>
      <c r="H12" s="1125">
        <v>2894.6</v>
      </c>
      <c r="I12" s="1128">
        <v>6370.281666999998</v>
      </c>
      <c r="J12" s="1128">
        <v>7039.43</v>
      </c>
      <c r="K12" s="1128">
        <v>7382.366038000001</v>
      </c>
      <c r="L12" s="1129"/>
    </row>
    <row r="13" spans="1:12" ht="21" customHeight="1">
      <c r="A13" s="1124" t="s">
        <v>224</v>
      </c>
      <c r="B13" s="1125">
        <v>2052.853</v>
      </c>
      <c r="C13" s="1125">
        <v>3442.1</v>
      </c>
      <c r="D13" s="1125">
        <v>3768.18</v>
      </c>
      <c r="E13" s="1125">
        <v>4382.1</v>
      </c>
      <c r="F13" s="1125">
        <v>4505.977</v>
      </c>
      <c r="G13" s="1125">
        <v>4638.701</v>
      </c>
      <c r="H13" s="1125">
        <v>3614.076429</v>
      </c>
      <c r="I13" s="1128">
        <v>7574.0239679999995</v>
      </c>
      <c r="J13" s="1128">
        <v>6503.97</v>
      </c>
      <c r="K13" s="1128">
        <v>6771.428519000001</v>
      </c>
      <c r="L13" s="1129"/>
    </row>
    <row r="14" spans="1:12" ht="21" customHeight="1">
      <c r="A14" s="1124" t="s">
        <v>225</v>
      </c>
      <c r="B14" s="1125">
        <v>2714.843</v>
      </c>
      <c r="C14" s="1125">
        <v>3420.2</v>
      </c>
      <c r="D14" s="1125">
        <v>3495.035</v>
      </c>
      <c r="E14" s="1125">
        <v>3427.2</v>
      </c>
      <c r="F14" s="1125">
        <v>3263.921</v>
      </c>
      <c r="G14" s="1125">
        <v>5139.568</v>
      </c>
      <c r="H14" s="1125">
        <v>3358.239235000001</v>
      </c>
      <c r="I14" s="1128">
        <v>5302.327289999998</v>
      </c>
      <c r="J14" s="1128">
        <v>4403.9783418</v>
      </c>
      <c r="K14" s="1128">
        <v>5899.446292999999</v>
      </c>
      <c r="L14" s="1129"/>
    </row>
    <row r="15" spans="1:12" ht="21" customHeight="1">
      <c r="A15" s="1124" t="s">
        <v>226</v>
      </c>
      <c r="B15" s="1125">
        <v>1711.2</v>
      </c>
      <c r="C15" s="1125">
        <v>2205.73</v>
      </c>
      <c r="D15" s="1125">
        <v>3452.1</v>
      </c>
      <c r="E15" s="1125">
        <v>3016.2</v>
      </c>
      <c r="F15" s="1125">
        <v>4066.715</v>
      </c>
      <c r="G15" s="1125">
        <v>5497.373</v>
      </c>
      <c r="H15" s="1125">
        <v>3799.3208210000007</v>
      </c>
      <c r="I15" s="1128">
        <v>5892.200164999999</v>
      </c>
      <c r="J15" s="1128">
        <v>7150.519439000001</v>
      </c>
      <c r="K15" s="1128">
        <v>7405.390267999999</v>
      </c>
      <c r="L15" s="1129"/>
    </row>
    <row r="16" spans="1:12" ht="21" customHeight="1">
      <c r="A16" s="1124" t="s">
        <v>227</v>
      </c>
      <c r="B16" s="1125">
        <v>1571.796</v>
      </c>
      <c r="C16" s="1125">
        <v>3091.435</v>
      </c>
      <c r="D16" s="1125">
        <v>4253.095</v>
      </c>
      <c r="E16" s="1125">
        <v>2113.92</v>
      </c>
      <c r="F16" s="1130">
        <v>3970.419</v>
      </c>
      <c r="G16" s="1130">
        <v>7717.93</v>
      </c>
      <c r="H16" s="1125">
        <v>4485.520859</v>
      </c>
      <c r="I16" s="1128">
        <v>6628.0436819999995</v>
      </c>
      <c r="J16" s="1128">
        <v>10623.366396</v>
      </c>
      <c r="K16" s="1128">
        <v>10266.2</v>
      </c>
      <c r="L16" s="1129"/>
    </row>
    <row r="17" spans="1:12" ht="21" customHeight="1" thickBot="1">
      <c r="A17" s="1131" t="s">
        <v>440</v>
      </c>
      <c r="B17" s="1132">
        <v>17720.93</v>
      </c>
      <c r="C17" s="1132">
        <v>32016.374</v>
      </c>
      <c r="D17" s="1132">
        <v>33126.803</v>
      </c>
      <c r="E17" s="1132">
        <v>47702.92</v>
      </c>
      <c r="F17" s="1132">
        <v>47768.05300000001</v>
      </c>
      <c r="G17" s="1132">
        <v>60678.955</v>
      </c>
      <c r="H17" s="1132">
        <v>41759.371573</v>
      </c>
      <c r="I17" s="1133">
        <v>75029.92783100001</v>
      </c>
      <c r="J17" s="1133">
        <v>78469.0276728</v>
      </c>
      <c r="K17" s="1133">
        <f>SUM(K5:K16)</f>
        <v>70201.279654</v>
      </c>
      <c r="L17" s="1134">
        <f>SUM(L5:L16)</f>
        <v>26905.395442</v>
      </c>
    </row>
    <row r="18" spans="1:9" ht="21" customHeight="1" thickTop="1">
      <c r="A18" s="1135" t="s">
        <v>972</v>
      </c>
      <c r="B18" s="1135"/>
      <c r="C18" s="1135"/>
      <c r="D18" s="1136"/>
      <c r="E18" s="1135"/>
      <c r="F18" s="1135"/>
      <c r="G18" s="1136"/>
      <c r="H18" s="1137"/>
      <c r="I18" s="1137"/>
    </row>
    <row r="19" spans="1:9" ht="21" customHeight="1">
      <c r="A19" s="1135" t="s">
        <v>793</v>
      </c>
      <c r="B19" s="1135"/>
      <c r="C19" s="1135"/>
      <c r="D19" s="1136"/>
      <c r="E19" s="1135"/>
      <c r="F19" s="1135"/>
      <c r="G19" s="1138"/>
      <c r="H19" s="1137"/>
      <c r="I19" s="1139"/>
    </row>
  </sheetData>
  <sheetProtection/>
  <mergeCells count="3">
    <mergeCell ref="A1:K1"/>
    <mergeCell ref="A2:K2"/>
    <mergeCell ref="A3:L3"/>
  </mergeCells>
  <printOptions/>
  <pageMargins left="0.7" right="0.7" top="0.75" bottom="0.75" header="0.3" footer="0.3"/>
  <pageSetup fitToHeight="1" fitToWidth="1" horizontalDpi="600" verticalDpi="600" orientation="portrait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3">
      <selection activeCell="U14" sqref="U14"/>
    </sheetView>
  </sheetViews>
  <sheetFormatPr defaultColWidth="9.140625" defaultRowHeight="15"/>
  <cols>
    <col min="1" max="1" width="9.57421875" style="39" bestFit="1" customWidth="1"/>
    <col min="2" max="2" width="10.8515625" style="39" hidden="1" customWidth="1"/>
    <col min="3" max="3" width="11.00390625" style="39" hidden="1" customWidth="1"/>
    <col min="4" max="4" width="9.7109375" style="39" customWidth="1"/>
    <col min="5" max="5" width="12.7109375" style="39" customWidth="1"/>
    <col min="6" max="6" width="9.00390625" style="39" customWidth="1"/>
    <col min="7" max="7" width="9.7109375" style="39" customWidth="1"/>
    <col min="8" max="9" width="0" style="39" hidden="1" customWidth="1"/>
    <col min="10" max="10" width="9.140625" style="39" customWidth="1"/>
    <col min="11" max="11" width="9.8515625" style="39" customWidth="1"/>
    <col min="12" max="12" width="9.140625" style="39" customWidth="1"/>
    <col min="13" max="13" width="9.7109375" style="39" customWidth="1"/>
    <col min="14" max="15" width="0" style="39" hidden="1" customWidth="1"/>
    <col min="16" max="16" width="9.140625" style="39" customWidth="1"/>
    <col min="17" max="17" width="9.8515625" style="39" customWidth="1"/>
    <col min="18" max="16384" width="9.140625" style="39" customWidth="1"/>
  </cols>
  <sheetData>
    <row r="1" spans="1:19" ht="12.75">
      <c r="A1" s="1563" t="s">
        <v>973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  <c r="P1" s="1563"/>
      <c r="Q1" s="1563"/>
      <c r="R1" s="1563"/>
      <c r="S1" s="1563"/>
    </row>
    <row r="2" spans="1:19" ht="15.75">
      <c r="A2" s="1564" t="s">
        <v>107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</row>
    <row r="3" spans="1:19" ht="16.5" thickBot="1">
      <c r="A3" s="1565" t="s">
        <v>974</v>
      </c>
      <c r="B3" s="1565"/>
      <c r="C3" s="1565"/>
      <c r="D3" s="1565"/>
      <c r="E3" s="1565"/>
      <c r="F3" s="1565"/>
      <c r="G3" s="1565"/>
      <c r="H3" s="1565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</row>
    <row r="4" spans="1:19" ht="16.5" thickTop="1">
      <c r="A4" s="1566" t="s">
        <v>975</v>
      </c>
      <c r="B4" s="1567"/>
      <c r="C4" s="1567"/>
      <c r="D4" s="1567"/>
      <c r="E4" s="1567"/>
      <c r="F4" s="1567"/>
      <c r="G4" s="1568"/>
      <c r="H4" s="1566" t="s">
        <v>976</v>
      </c>
      <c r="I4" s="1567"/>
      <c r="J4" s="1567"/>
      <c r="K4" s="1567"/>
      <c r="L4" s="1567"/>
      <c r="M4" s="1568"/>
      <c r="N4" s="1566" t="s">
        <v>977</v>
      </c>
      <c r="O4" s="1567"/>
      <c r="P4" s="1567"/>
      <c r="Q4" s="1567"/>
      <c r="R4" s="1567"/>
      <c r="S4" s="1568"/>
    </row>
    <row r="5" spans="1:19" ht="13.5" thickBot="1">
      <c r="A5" s="1140"/>
      <c r="B5" s="819"/>
      <c r="C5" s="819"/>
      <c r="D5" s="819"/>
      <c r="E5" s="819"/>
      <c r="F5" s="819"/>
      <c r="G5" s="821"/>
      <c r="H5" s="1141"/>
      <c r="I5" s="819"/>
      <c r="J5" s="819"/>
      <c r="K5" s="819"/>
      <c r="L5" s="819"/>
      <c r="M5" s="821"/>
      <c r="N5" s="823"/>
      <c r="O5" s="810"/>
      <c r="P5" s="810"/>
      <c r="Q5" s="810"/>
      <c r="R5" s="819"/>
      <c r="S5" s="821"/>
    </row>
    <row r="6" spans="1:19" ht="13.5" thickTop="1">
      <c r="A6" s="1573" t="s">
        <v>978</v>
      </c>
      <c r="B6" s="1572" t="s">
        <v>704</v>
      </c>
      <c r="C6" s="1572"/>
      <c r="D6" s="1572" t="s">
        <v>19</v>
      </c>
      <c r="E6" s="1572"/>
      <c r="F6" s="1569" t="s">
        <v>41</v>
      </c>
      <c r="G6" s="1570"/>
      <c r="H6" s="1571" t="s">
        <v>704</v>
      </c>
      <c r="I6" s="1572"/>
      <c r="J6" s="1572" t="s">
        <v>19</v>
      </c>
      <c r="K6" s="1572"/>
      <c r="L6" s="1569" t="s">
        <v>41</v>
      </c>
      <c r="M6" s="1570"/>
      <c r="N6" s="1571" t="s">
        <v>704</v>
      </c>
      <c r="O6" s="1572"/>
      <c r="P6" s="1572" t="s">
        <v>19</v>
      </c>
      <c r="Q6" s="1572"/>
      <c r="R6" s="1569" t="s">
        <v>41</v>
      </c>
      <c r="S6" s="1570"/>
    </row>
    <row r="7" spans="1:19" ht="38.25">
      <c r="A7" s="1574"/>
      <c r="B7" s="1142" t="s">
        <v>214</v>
      </c>
      <c r="C7" s="1142" t="s">
        <v>171</v>
      </c>
      <c r="D7" s="1142" t="s">
        <v>214</v>
      </c>
      <c r="E7" s="1142" t="s">
        <v>171</v>
      </c>
      <c r="F7" s="1143" t="s">
        <v>214</v>
      </c>
      <c r="G7" s="1144" t="s">
        <v>979</v>
      </c>
      <c r="H7" s="1145" t="s">
        <v>214</v>
      </c>
      <c r="I7" s="1142" t="s">
        <v>171</v>
      </c>
      <c r="J7" s="1142" t="s">
        <v>214</v>
      </c>
      <c r="K7" s="1142" t="s">
        <v>171</v>
      </c>
      <c r="L7" s="1143" t="s">
        <v>214</v>
      </c>
      <c r="M7" s="1144" t="s">
        <v>980</v>
      </c>
      <c r="N7" s="1146" t="s">
        <v>214</v>
      </c>
      <c r="O7" s="1147" t="s">
        <v>171</v>
      </c>
      <c r="P7" s="1147" t="s">
        <v>214</v>
      </c>
      <c r="Q7" s="1147" t="s">
        <v>171</v>
      </c>
      <c r="R7" s="1148" t="s">
        <v>214</v>
      </c>
      <c r="S7" s="1149" t="s">
        <v>215</v>
      </c>
    </row>
    <row r="8" spans="1:19" ht="18" customHeight="1">
      <c r="A8" s="1150" t="s">
        <v>981</v>
      </c>
      <c r="B8" s="1151">
        <v>112.68935709970962</v>
      </c>
      <c r="C8" s="1151">
        <v>17.519220694849636</v>
      </c>
      <c r="D8" s="1152">
        <v>133.69</v>
      </c>
      <c r="E8" s="1153">
        <v>11.4</v>
      </c>
      <c r="F8" s="1152">
        <v>155.8</v>
      </c>
      <c r="G8" s="1153">
        <f>(F8/D8-1)*100</f>
        <v>16.538260154087837</v>
      </c>
      <c r="H8" s="1154">
        <v>102.86640075318743</v>
      </c>
      <c r="I8" s="1151">
        <v>4.112460047036208</v>
      </c>
      <c r="J8" s="1152">
        <v>102.6</v>
      </c>
      <c r="K8" s="1153">
        <v>-8.5</v>
      </c>
      <c r="L8" s="1152">
        <v>98</v>
      </c>
      <c r="M8" s="1153">
        <f>(L8/J8-1)*100</f>
        <v>-4.483430799220267</v>
      </c>
      <c r="N8" s="1154">
        <v>109.54923694675671</v>
      </c>
      <c r="O8" s="1151">
        <v>12.877191300403894</v>
      </c>
      <c r="P8" s="1152">
        <v>130.32</v>
      </c>
      <c r="Q8" s="1153">
        <v>21.8</v>
      </c>
      <c r="R8" s="1152">
        <f>F8/L8*100</f>
        <v>158.9795918367347</v>
      </c>
      <c r="S8" s="1153">
        <f>(R8/P8-1)*100</f>
        <v>21.991706443166592</v>
      </c>
    </row>
    <row r="9" spans="1:19" ht="18" customHeight="1">
      <c r="A9" s="1155" t="s">
        <v>982</v>
      </c>
      <c r="B9" s="1156">
        <v>114.00424675175967</v>
      </c>
      <c r="C9" s="1156">
        <v>16.606640858359654</v>
      </c>
      <c r="D9" s="1157">
        <v>132.8</v>
      </c>
      <c r="E9" s="1158">
        <v>7.3</v>
      </c>
      <c r="F9" s="1157">
        <v>157.8</v>
      </c>
      <c r="G9" s="1158">
        <f>(F9/D9-1)*100</f>
        <v>18.82530120481927</v>
      </c>
      <c r="H9" s="1159">
        <v>104.4636963719881</v>
      </c>
      <c r="I9" s="1156">
        <v>3.56405044766872</v>
      </c>
      <c r="J9" s="1157">
        <v>102.9</v>
      </c>
      <c r="K9" s="1158">
        <v>-7.2</v>
      </c>
      <c r="L9" s="1157">
        <v>99.8</v>
      </c>
      <c r="M9" s="1158">
        <f>(L9/J9-1)*100</f>
        <v>-3.0126336248785357</v>
      </c>
      <c r="N9" s="1159">
        <v>109.13288607536758</v>
      </c>
      <c r="O9" s="1156">
        <v>12.593743054962303</v>
      </c>
      <c r="P9" s="1157">
        <v>129.1</v>
      </c>
      <c r="Q9" s="1158">
        <v>15.7</v>
      </c>
      <c r="R9" s="1157">
        <f>F9/L9*100</f>
        <v>158.11623246492988</v>
      </c>
      <c r="S9" s="1158">
        <f>(R9/P9-1)*100</f>
        <v>22.475780375623454</v>
      </c>
    </row>
    <row r="10" spans="1:22" ht="18" customHeight="1">
      <c r="A10" s="1160" t="s">
        <v>983</v>
      </c>
      <c r="B10" s="1161">
        <v>113.62847620478178</v>
      </c>
      <c r="C10" s="1161">
        <v>16.03314819185387</v>
      </c>
      <c r="D10" s="1162">
        <v>138.1</v>
      </c>
      <c r="E10" s="1163">
        <v>8.6</v>
      </c>
      <c r="F10" s="1162">
        <v>157.3</v>
      </c>
      <c r="G10" s="1163">
        <v>13.9</v>
      </c>
      <c r="H10" s="1164">
        <v>107.15943410332939</v>
      </c>
      <c r="I10" s="1161">
        <v>5.930423421046129</v>
      </c>
      <c r="J10" s="1162">
        <v>103.6</v>
      </c>
      <c r="K10" s="1163">
        <v>-7.1</v>
      </c>
      <c r="L10" s="1162">
        <v>100</v>
      </c>
      <c r="M10" s="1163">
        <v>-3.4749034749034706</v>
      </c>
      <c r="N10" s="1164">
        <v>106.03683861862743</v>
      </c>
      <c r="O10" s="1161">
        <v>9.537132435175891</v>
      </c>
      <c r="P10" s="1162">
        <v>133.3</v>
      </c>
      <c r="Q10" s="1163">
        <v>16.8</v>
      </c>
      <c r="R10" s="1162">
        <v>157.3</v>
      </c>
      <c r="S10" s="1163">
        <v>18.004501125281315</v>
      </c>
      <c r="U10" s="39" t="s">
        <v>122</v>
      </c>
      <c r="V10" s="39" t="s">
        <v>122</v>
      </c>
    </row>
    <row r="11" spans="1:19" ht="18" customHeight="1">
      <c r="A11" s="1150" t="s">
        <v>984</v>
      </c>
      <c r="B11" s="1151">
        <v>106.22663500669962</v>
      </c>
      <c r="C11" s="1151">
        <v>8.640273234465951</v>
      </c>
      <c r="D11" s="1152">
        <v>138.6</v>
      </c>
      <c r="E11" s="1153">
        <v>8.7</v>
      </c>
      <c r="F11" s="1152">
        <v>156.408</v>
      </c>
      <c r="G11" s="1153">
        <f>F11/D11*100-100</f>
        <v>12.848484848484844</v>
      </c>
      <c r="H11" s="1154">
        <v>107.1476900720676</v>
      </c>
      <c r="I11" s="1151">
        <v>6.9101733253367</v>
      </c>
      <c r="J11" s="1152">
        <v>101</v>
      </c>
      <c r="K11" s="1153">
        <v>-8</v>
      </c>
      <c r="L11" s="1152">
        <v>100.8</v>
      </c>
      <c r="M11" s="1153">
        <f>L11/J11*100-100</f>
        <v>-0.19801980198019464</v>
      </c>
      <c r="N11" s="1154">
        <v>99.14038738049464</v>
      </c>
      <c r="O11" s="1151">
        <v>1.6182743468803267</v>
      </c>
      <c r="P11" s="1152">
        <v>137.2</v>
      </c>
      <c r="Q11" s="1153">
        <v>18.1</v>
      </c>
      <c r="R11" s="1152">
        <f>F11/L11*100</f>
        <v>155.16666666666666</v>
      </c>
      <c r="S11" s="1153">
        <f>R11/P11*100-100</f>
        <v>13.095238095238088</v>
      </c>
    </row>
    <row r="12" spans="1:19" ht="18" customHeight="1">
      <c r="A12" s="1155" t="s">
        <v>985</v>
      </c>
      <c r="B12" s="1156">
        <v>111.03290658759045</v>
      </c>
      <c r="C12" s="1156">
        <v>11.712737948937075</v>
      </c>
      <c r="D12" s="1157">
        <v>142.7</v>
      </c>
      <c r="E12" s="1158">
        <v>13</v>
      </c>
      <c r="F12" s="1157"/>
      <c r="G12" s="1158"/>
      <c r="H12" s="1159">
        <v>107.67627899454415</v>
      </c>
      <c r="I12" s="1156">
        <v>8.10603000310006</v>
      </c>
      <c r="J12" s="1157">
        <v>101.8</v>
      </c>
      <c r="K12" s="1158">
        <v>-6.998294487775794</v>
      </c>
      <c r="L12" s="1157"/>
      <c r="M12" s="1158"/>
      <c r="N12" s="1159">
        <v>103.11733245649803</v>
      </c>
      <c r="O12" s="1156">
        <v>3.3362689812340705</v>
      </c>
      <c r="P12" s="1157">
        <v>140.7</v>
      </c>
      <c r="Q12" s="1158">
        <v>22</v>
      </c>
      <c r="R12" s="1157"/>
      <c r="S12" s="1158"/>
    </row>
    <row r="13" spans="1:19" ht="18" customHeight="1">
      <c r="A13" s="1160" t="s">
        <v>986</v>
      </c>
      <c r="B13" s="1161">
        <v>109.67740254546072</v>
      </c>
      <c r="C13" s="1161">
        <v>10.170218215821933</v>
      </c>
      <c r="D13" s="1162">
        <v>143.4</v>
      </c>
      <c r="E13" s="1163">
        <v>15.86718600715524</v>
      </c>
      <c r="F13" s="1162"/>
      <c r="G13" s="1163"/>
      <c r="H13" s="1164">
        <v>110.03982842329214</v>
      </c>
      <c r="I13" s="1161">
        <v>11.113372020915051</v>
      </c>
      <c r="J13" s="1162">
        <v>99.7</v>
      </c>
      <c r="K13" s="1163">
        <v>-7.3</v>
      </c>
      <c r="L13" s="1162"/>
      <c r="M13" s="1163"/>
      <c r="N13" s="1164">
        <v>99.67064118235693</v>
      </c>
      <c r="O13" s="1161">
        <v>-0.8488211526112224</v>
      </c>
      <c r="P13" s="1157">
        <v>143.9</v>
      </c>
      <c r="Q13" s="1158">
        <v>25</v>
      </c>
      <c r="R13" s="1162"/>
      <c r="S13" s="1163"/>
    </row>
    <row r="14" spans="1:19" ht="18" customHeight="1">
      <c r="A14" s="1150" t="s">
        <v>987</v>
      </c>
      <c r="B14" s="1151">
        <v>112.45944271084433</v>
      </c>
      <c r="C14" s="1151">
        <v>14.385226639702921</v>
      </c>
      <c r="D14" s="1152">
        <v>144.7</v>
      </c>
      <c r="E14" s="1153">
        <v>15.25553067005481</v>
      </c>
      <c r="F14" s="1152"/>
      <c r="G14" s="1153"/>
      <c r="H14" s="1154">
        <v>112.78410133672875</v>
      </c>
      <c r="I14" s="1151">
        <v>14.253046300309052</v>
      </c>
      <c r="J14" s="1152">
        <v>97.6</v>
      </c>
      <c r="K14" s="1153">
        <v>-8.138368494732077</v>
      </c>
      <c r="L14" s="1152"/>
      <c r="M14" s="1153"/>
      <c r="N14" s="1154">
        <v>99.71214149686301</v>
      </c>
      <c r="O14" s="1151">
        <v>0.11569086661063466</v>
      </c>
      <c r="P14" s="1152">
        <v>148.25819672131146</v>
      </c>
      <c r="Q14" s="1153">
        <v>25.46645294825332</v>
      </c>
      <c r="R14" s="1152"/>
      <c r="S14" s="1153"/>
    </row>
    <row r="15" spans="1:19" ht="18" customHeight="1">
      <c r="A15" s="1155" t="s">
        <v>988</v>
      </c>
      <c r="B15" s="1156">
        <v>112.27075204399073</v>
      </c>
      <c r="C15" s="1156">
        <v>12.591503947140453</v>
      </c>
      <c r="D15" s="1157">
        <v>144.7</v>
      </c>
      <c r="E15" s="1158">
        <v>16.5</v>
      </c>
      <c r="F15" s="1157"/>
      <c r="G15" s="1158"/>
      <c r="H15" s="1159">
        <v>112.06370773024058</v>
      </c>
      <c r="I15" s="1156">
        <v>12.165595574456802</v>
      </c>
      <c r="J15" s="1157">
        <v>96.8</v>
      </c>
      <c r="K15" s="1158">
        <v>-6.9</v>
      </c>
      <c r="L15" s="1157"/>
      <c r="M15" s="1158"/>
      <c r="N15" s="1159">
        <v>100.1847559017488</v>
      </c>
      <c r="O15" s="1156">
        <v>0.37971391361351436</v>
      </c>
      <c r="P15" s="1157">
        <v>149.48347107438016</v>
      </c>
      <c r="Q15" s="1158">
        <v>25.127703765263078</v>
      </c>
      <c r="R15" s="1157"/>
      <c r="S15" s="1158"/>
    </row>
    <row r="16" spans="1:19" ht="18" customHeight="1">
      <c r="A16" s="1160" t="s">
        <v>989</v>
      </c>
      <c r="B16" s="1161">
        <v>111.60232184290282</v>
      </c>
      <c r="C16" s="1161">
        <v>11.667010575844628</v>
      </c>
      <c r="D16" s="1162">
        <v>147</v>
      </c>
      <c r="E16" s="1163">
        <v>19.239869897350232</v>
      </c>
      <c r="F16" s="1162"/>
      <c r="G16" s="1163"/>
      <c r="H16" s="1164">
        <v>110.48672511906376</v>
      </c>
      <c r="I16" s="1161">
        <v>10.53480751522224</v>
      </c>
      <c r="J16" s="1162">
        <v>98.9</v>
      </c>
      <c r="K16" s="1163">
        <v>-4.25183379882418</v>
      </c>
      <c r="L16" s="1162"/>
      <c r="M16" s="1163"/>
      <c r="N16" s="1164">
        <v>101.00971109663794</v>
      </c>
      <c r="O16" s="1161">
        <v>1.0242955011854065</v>
      </c>
      <c r="P16" s="1162">
        <v>148.6349848331648</v>
      </c>
      <c r="Q16" s="1163">
        <v>24.5348862836873</v>
      </c>
      <c r="R16" s="1162"/>
      <c r="S16" s="1163"/>
    </row>
    <row r="17" spans="1:19" ht="18" customHeight="1">
      <c r="A17" s="1150" t="s">
        <v>660</v>
      </c>
      <c r="B17" s="1151">
        <v>112.06722997872829</v>
      </c>
      <c r="C17" s="1151">
        <v>8.820195726362499</v>
      </c>
      <c r="D17" s="1152">
        <v>149.44</v>
      </c>
      <c r="E17" s="1153">
        <v>20.310885731596116</v>
      </c>
      <c r="F17" s="1152"/>
      <c r="G17" s="1153"/>
      <c r="H17" s="1154">
        <v>109.15708229953579</v>
      </c>
      <c r="I17" s="1151">
        <v>10.14300292281412</v>
      </c>
      <c r="J17" s="1152">
        <v>99.6</v>
      </c>
      <c r="K17" s="1153">
        <v>-4.6</v>
      </c>
      <c r="L17" s="1152"/>
      <c r="M17" s="1153"/>
      <c r="N17" s="1154">
        <v>102.6660181986239</v>
      </c>
      <c r="O17" s="1151">
        <v>-1.2009906769825562</v>
      </c>
      <c r="P17" s="1152">
        <v>150.1</v>
      </c>
      <c r="Q17" s="1153">
        <v>26.06631271281647</v>
      </c>
      <c r="R17" s="1152"/>
      <c r="S17" s="1153"/>
    </row>
    <row r="18" spans="1:19" ht="18" customHeight="1">
      <c r="A18" s="1155" t="s">
        <v>990</v>
      </c>
      <c r="B18" s="1156">
        <v>113.22717848462969</v>
      </c>
      <c r="C18" s="1156">
        <v>6.420711540463287</v>
      </c>
      <c r="D18" s="1157">
        <v>152.46</v>
      </c>
      <c r="E18" s="1158">
        <v>20.76062514957657</v>
      </c>
      <c r="F18" s="1157"/>
      <c r="G18" s="1158"/>
      <c r="H18" s="1159">
        <v>109.72889947384357</v>
      </c>
      <c r="I18" s="1156">
        <v>9.256042172557471</v>
      </c>
      <c r="J18" s="1157">
        <v>103.8</v>
      </c>
      <c r="K18" s="1158">
        <v>-1.8</v>
      </c>
      <c r="L18" s="1157"/>
      <c r="M18" s="1158"/>
      <c r="N18" s="1159">
        <v>103.18811090565983</v>
      </c>
      <c r="O18" s="1156">
        <v>-2.5951247873468617</v>
      </c>
      <c r="P18" s="1157">
        <v>146.9</v>
      </c>
      <c r="Q18" s="1158">
        <v>23</v>
      </c>
      <c r="R18" s="1157"/>
      <c r="S18" s="1158"/>
    </row>
    <row r="19" spans="1:19" ht="18" customHeight="1">
      <c r="A19" s="1160" t="s">
        <v>991</v>
      </c>
      <c r="B19" s="1161">
        <v>119.53589074776228</v>
      </c>
      <c r="C19" s="1161">
        <v>14.565665659899764</v>
      </c>
      <c r="D19" s="1162">
        <v>153.6</v>
      </c>
      <c r="E19" s="1163">
        <v>16.7</v>
      </c>
      <c r="F19" s="1162"/>
      <c r="G19" s="1163"/>
      <c r="H19" s="1164">
        <v>110.13879962172938</v>
      </c>
      <c r="I19" s="1161">
        <v>7.776508560449159</v>
      </c>
      <c r="J19" s="1162">
        <v>101</v>
      </c>
      <c r="K19" s="1163">
        <v>-4.8</v>
      </c>
      <c r="L19" s="1162"/>
      <c r="M19" s="1163"/>
      <c r="N19" s="1164">
        <v>108.53204425534608</v>
      </c>
      <c r="O19" s="1161">
        <v>6.299292109321513</v>
      </c>
      <c r="P19" s="1162">
        <v>152.07920792079207</v>
      </c>
      <c r="Q19" s="1163">
        <v>22.6</v>
      </c>
      <c r="R19" s="1162"/>
      <c r="S19" s="1163"/>
    </row>
    <row r="20" spans="1:19" ht="18" customHeight="1" thickBot="1">
      <c r="A20" s="1165" t="s">
        <v>228</v>
      </c>
      <c r="B20" s="1166">
        <v>112.36848666707168</v>
      </c>
      <c r="C20" s="1166">
        <v>12.368486667071693</v>
      </c>
      <c r="D20" s="1167">
        <v>143.4325</v>
      </c>
      <c r="E20" s="1168">
        <v>14.5</v>
      </c>
      <c r="F20" s="1167"/>
      <c r="G20" s="1168"/>
      <c r="H20" s="1169"/>
      <c r="I20" s="1166"/>
      <c r="J20" s="1167">
        <v>100.77499999999999</v>
      </c>
      <c r="K20" s="1168">
        <v>-6.4</v>
      </c>
      <c r="L20" s="1167"/>
      <c r="M20" s="1168"/>
      <c r="N20" s="1169"/>
      <c r="O20" s="1166"/>
      <c r="P20" s="1167">
        <v>142.49798837913735</v>
      </c>
      <c r="Q20" s="1168">
        <v>22.182946309168347</v>
      </c>
      <c r="R20" s="1167"/>
      <c r="S20" s="1168"/>
    </row>
    <row r="21" ht="9" customHeight="1" thickTop="1">
      <c r="A21" s="1170"/>
    </row>
    <row r="22" ht="9" customHeight="1">
      <c r="A22" s="1170"/>
    </row>
    <row r="24" ht="16.5" customHeight="1"/>
    <row r="27" ht="12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4:G4"/>
    <mergeCell ref="H4:M4"/>
    <mergeCell ref="N4:S4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3.140625" style="0" customWidth="1"/>
    <col min="2" max="2" width="4.8515625" style="0" customWidth="1"/>
    <col min="3" max="3" width="5.421875" style="0" customWidth="1"/>
    <col min="4" max="4" width="6.8515625" style="0" customWidth="1"/>
    <col min="5" max="5" width="13.28125" style="0" customWidth="1"/>
  </cols>
  <sheetData>
    <row r="1" spans="1:12" ht="15">
      <c r="A1" s="1575" t="s">
        <v>992</v>
      </c>
      <c r="B1" s="1575"/>
      <c r="C1" s="1575"/>
      <c r="D1" s="1575"/>
      <c r="E1" s="1575"/>
      <c r="F1" s="1575"/>
      <c r="G1" s="1575"/>
      <c r="H1" s="1575"/>
      <c r="I1" s="1575"/>
      <c r="J1" s="1575"/>
      <c r="K1" s="1575"/>
      <c r="L1" s="1575"/>
    </row>
    <row r="2" spans="1:12" ht="15.75">
      <c r="A2" s="1576" t="s">
        <v>993</v>
      </c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</row>
    <row r="3" spans="1:12" ht="15.75" thickBot="1">
      <c r="A3" s="1577" t="s">
        <v>942</v>
      </c>
      <c r="B3" s="1577"/>
      <c r="C3" s="1577"/>
      <c r="D3" s="1577"/>
      <c r="E3" s="1577"/>
      <c r="F3" s="1577"/>
      <c r="G3" s="1577"/>
      <c r="H3" s="1577"/>
      <c r="I3" s="1577"/>
      <c r="J3" s="1577"/>
      <c r="K3" s="1577"/>
      <c r="L3" s="1577"/>
    </row>
    <row r="4" spans="1:12" ht="15.75" thickTop="1">
      <c r="A4" s="1578" t="s">
        <v>994</v>
      </c>
      <c r="B4" s="1579"/>
      <c r="C4" s="1579"/>
      <c r="D4" s="1579"/>
      <c r="E4" s="1580"/>
      <c r="F4" s="1587" t="s">
        <v>17</v>
      </c>
      <c r="G4" s="1580"/>
      <c r="H4" s="1587" t="s">
        <v>708</v>
      </c>
      <c r="I4" s="1580"/>
      <c r="J4" s="1588" t="s">
        <v>995</v>
      </c>
      <c r="K4" s="1590" t="s">
        <v>946</v>
      </c>
      <c r="L4" s="1591"/>
    </row>
    <row r="5" spans="1:12" ht="15">
      <c r="A5" s="1581"/>
      <c r="B5" s="1582"/>
      <c r="C5" s="1582"/>
      <c r="D5" s="1582"/>
      <c r="E5" s="1583"/>
      <c r="F5" s="1585"/>
      <c r="G5" s="1586"/>
      <c r="H5" s="1585"/>
      <c r="I5" s="1586"/>
      <c r="J5" s="1589"/>
      <c r="K5" s="1592" t="s">
        <v>996</v>
      </c>
      <c r="L5" s="1593"/>
    </row>
    <row r="6" spans="1:12" ht="15">
      <c r="A6" s="1584"/>
      <c r="B6" s="1585"/>
      <c r="C6" s="1585"/>
      <c r="D6" s="1585"/>
      <c r="E6" s="1586"/>
      <c r="F6" s="1171" t="s">
        <v>997</v>
      </c>
      <c r="G6" s="1171" t="s">
        <v>65</v>
      </c>
      <c r="H6" s="1171" t="str">
        <f>F6</f>
        <v>4 Months </v>
      </c>
      <c r="I6" s="1171" t="s">
        <v>65</v>
      </c>
      <c r="J6" s="1171" t="str">
        <f>H6</f>
        <v>4 Months </v>
      </c>
      <c r="K6" s="1172" t="s">
        <v>19</v>
      </c>
      <c r="L6" s="1173" t="s">
        <v>41</v>
      </c>
    </row>
    <row r="7" spans="1:12" ht="15">
      <c r="A7" s="1174" t="s">
        <v>998</v>
      </c>
      <c r="B7" s="1175"/>
      <c r="C7" s="1175"/>
      <c r="D7" s="1175"/>
      <c r="E7" s="1175"/>
      <c r="F7" s="1176">
        <v>-5864.699999999997</v>
      </c>
      <c r="G7" s="1176">
        <v>108319.79999999999</v>
      </c>
      <c r="H7" s="1176">
        <v>120995.94999999998</v>
      </c>
      <c r="I7" s="1176">
        <v>140418.5478419959</v>
      </c>
      <c r="J7" s="1177">
        <v>1858.1977170610044</v>
      </c>
      <c r="K7" s="1177" t="s">
        <v>3</v>
      </c>
      <c r="L7" s="1178">
        <v>-98.46424800411832</v>
      </c>
    </row>
    <row r="8" spans="1:12" ht="15">
      <c r="A8" s="1179"/>
      <c r="B8" s="1180" t="s">
        <v>999</v>
      </c>
      <c r="C8" s="1180"/>
      <c r="D8" s="1180"/>
      <c r="E8" s="1180"/>
      <c r="F8" s="1181">
        <v>33251.1</v>
      </c>
      <c r="G8" s="1181">
        <v>98276.29999999999</v>
      </c>
      <c r="H8" s="1181">
        <v>22912.950000000004</v>
      </c>
      <c r="I8" s="1181">
        <v>74866.12190195237</v>
      </c>
      <c r="J8" s="1182">
        <v>27253.91828947594</v>
      </c>
      <c r="K8" s="1182">
        <v>-31.091151871667392</v>
      </c>
      <c r="L8" s="1183">
        <v>18.945479693692576</v>
      </c>
    </row>
    <row r="9" spans="1:12" ht="15">
      <c r="A9" s="1179"/>
      <c r="B9" s="1180"/>
      <c r="C9" s="1180" t="s">
        <v>1000</v>
      </c>
      <c r="D9" s="1180"/>
      <c r="E9" s="1180"/>
      <c r="F9" s="1181">
        <v>0</v>
      </c>
      <c r="G9" s="1181">
        <v>0</v>
      </c>
      <c r="H9" s="1181">
        <v>0</v>
      </c>
      <c r="I9" s="1181">
        <v>0</v>
      </c>
      <c r="J9" s="1182">
        <v>0</v>
      </c>
      <c r="K9" s="1184" t="s">
        <v>3</v>
      </c>
      <c r="L9" s="1185" t="s">
        <v>3</v>
      </c>
    </row>
    <row r="10" spans="1:12" ht="15">
      <c r="A10" s="1179"/>
      <c r="B10" s="1180"/>
      <c r="C10" s="1180" t="s">
        <v>1001</v>
      </c>
      <c r="D10" s="1180"/>
      <c r="E10" s="1180"/>
      <c r="F10" s="1181">
        <v>33251.1</v>
      </c>
      <c r="G10" s="1181">
        <v>98276.29999999999</v>
      </c>
      <c r="H10" s="1181">
        <v>22912.950000000004</v>
      </c>
      <c r="I10" s="1181">
        <v>74866.12190195237</v>
      </c>
      <c r="J10" s="1182">
        <v>27253.91828947594</v>
      </c>
      <c r="K10" s="1182">
        <v>-31.091151871667392</v>
      </c>
      <c r="L10" s="1183">
        <v>18.945479693692576</v>
      </c>
    </row>
    <row r="11" spans="1:12" ht="15">
      <c r="A11" s="1179"/>
      <c r="B11" s="1180" t="s">
        <v>1002</v>
      </c>
      <c r="C11" s="1180"/>
      <c r="D11" s="1180"/>
      <c r="E11" s="1180"/>
      <c r="F11" s="1181">
        <v>-251450.7</v>
      </c>
      <c r="G11" s="1181">
        <v>-761773</v>
      </c>
      <c r="H11" s="1181">
        <v>-158659.19999999998</v>
      </c>
      <c r="I11" s="1181">
        <v>-756487.8188538766</v>
      </c>
      <c r="J11" s="1182">
        <v>-295596.1624371294</v>
      </c>
      <c r="K11" s="1182">
        <v>-36.90246239123615</v>
      </c>
      <c r="L11" s="1183">
        <v>86.30886985257044</v>
      </c>
    </row>
    <row r="12" spans="1:12" ht="15">
      <c r="A12" s="1179"/>
      <c r="B12" s="1180"/>
      <c r="C12" s="1180" t="s">
        <v>1000</v>
      </c>
      <c r="D12" s="1180"/>
      <c r="E12" s="1180"/>
      <c r="F12" s="1181">
        <v>-40861.6</v>
      </c>
      <c r="G12" s="1181">
        <v>-112044.59999999999</v>
      </c>
      <c r="H12" s="1181">
        <v>-15849.000000000002</v>
      </c>
      <c r="I12" s="1181">
        <v>-68724.40000000001</v>
      </c>
      <c r="J12" s="1182">
        <v>-30054.599999999995</v>
      </c>
      <c r="K12" s="1182">
        <v>-61.212972570824434</v>
      </c>
      <c r="L12" s="1183">
        <v>89.63089153889828</v>
      </c>
    </row>
    <row r="13" spans="1:12" ht="15">
      <c r="A13" s="1179"/>
      <c r="B13" s="1180"/>
      <c r="C13" s="1180" t="s">
        <v>1001</v>
      </c>
      <c r="D13" s="1180"/>
      <c r="E13" s="1180"/>
      <c r="F13" s="1181">
        <v>-210589.1</v>
      </c>
      <c r="G13" s="1181">
        <v>-649728.4</v>
      </c>
      <c r="H13" s="1181">
        <v>-142810.2</v>
      </c>
      <c r="I13" s="1181">
        <v>-687763.4188538765</v>
      </c>
      <c r="J13" s="1182">
        <v>-265541.56243712944</v>
      </c>
      <c r="K13" s="1182">
        <v>-32.185379015343145</v>
      </c>
      <c r="L13" s="1183">
        <v>85.94019365362519</v>
      </c>
    </row>
    <row r="14" spans="1:12" ht="15">
      <c r="A14" s="1174"/>
      <c r="B14" s="1175" t="s">
        <v>1003</v>
      </c>
      <c r="C14" s="1175"/>
      <c r="D14" s="1175"/>
      <c r="E14" s="1175"/>
      <c r="F14" s="1186">
        <v>-218199.59999999998</v>
      </c>
      <c r="G14" s="1186">
        <v>-663496.7000000001</v>
      </c>
      <c r="H14" s="1186">
        <v>-135746.25</v>
      </c>
      <c r="I14" s="1186">
        <v>-681621.6969519241</v>
      </c>
      <c r="J14" s="1187">
        <v>-268342.2441476535</v>
      </c>
      <c r="K14" s="1187">
        <v>-37.788039024819476</v>
      </c>
      <c r="L14" s="1188">
        <v>97.67930543028152</v>
      </c>
    </row>
    <row r="15" spans="1:12" ht="15">
      <c r="A15" s="1174"/>
      <c r="B15" s="1175" t="s">
        <v>1004</v>
      </c>
      <c r="C15" s="1175"/>
      <c r="D15" s="1175"/>
      <c r="E15" s="1175"/>
      <c r="F15" s="1186">
        <v>2807.199999999997</v>
      </c>
      <c r="G15" s="1186">
        <v>27617.499999999996</v>
      </c>
      <c r="H15" s="1186">
        <v>-1052.099999999995</v>
      </c>
      <c r="I15" s="1186">
        <v>9849.316562355205</v>
      </c>
      <c r="J15" s="1187">
        <v>1090.7430938449688</v>
      </c>
      <c r="K15" s="1187">
        <v>-137.47862638928456</v>
      </c>
      <c r="L15" s="1188">
        <v>-203.6729487543935</v>
      </c>
    </row>
    <row r="16" spans="1:12" ht="15">
      <c r="A16" s="1179"/>
      <c r="B16" s="1180"/>
      <c r="C16" s="1180" t="s">
        <v>1005</v>
      </c>
      <c r="D16" s="1180"/>
      <c r="E16" s="1180"/>
      <c r="F16" s="1181">
        <v>44361.5</v>
      </c>
      <c r="G16" s="1181">
        <v>149288.4</v>
      </c>
      <c r="H16" s="1181">
        <v>42259.4</v>
      </c>
      <c r="I16" s="1181">
        <v>138471.8332969741</v>
      </c>
      <c r="J16" s="1182">
        <v>48201.86058842472</v>
      </c>
      <c r="K16" s="1182">
        <v>-4.738568353189137</v>
      </c>
      <c r="L16" s="1183">
        <v>14.06186691818796</v>
      </c>
    </row>
    <row r="17" spans="1:12" ht="15">
      <c r="A17" s="1179"/>
      <c r="B17" s="1180"/>
      <c r="C17" s="1180"/>
      <c r="D17" s="1180" t="s">
        <v>1006</v>
      </c>
      <c r="E17" s="1180"/>
      <c r="F17" s="1181">
        <v>15733.999999999998</v>
      </c>
      <c r="G17" s="1181">
        <v>53428.6</v>
      </c>
      <c r="H17" s="1181">
        <v>12890.199999999999</v>
      </c>
      <c r="I17" s="1181">
        <v>41765.30029302476</v>
      </c>
      <c r="J17" s="1182">
        <v>17214.768849821696</v>
      </c>
      <c r="K17" s="1182">
        <v>-18.074234142621066</v>
      </c>
      <c r="L17" s="1183">
        <v>33.5492765808265</v>
      </c>
    </row>
    <row r="18" spans="1:12" ht="15">
      <c r="A18" s="1179"/>
      <c r="B18" s="1180"/>
      <c r="C18" s="1180"/>
      <c r="D18" s="1180" t="s">
        <v>1007</v>
      </c>
      <c r="E18" s="1180"/>
      <c r="F18" s="1181">
        <v>8638</v>
      </c>
      <c r="G18" s="1181">
        <v>32481.100000000006</v>
      </c>
      <c r="H18" s="1181">
        <v>13063</v>
      </c>
      <c r="I18" s="1181">
        <v>38330.795999999995</v>
      </c>
      <c r="J18" s="1182">
        <v>8433.03165</v>
      </c>
      <c r="K18" s="1182">
        <v>51.22713591109053</v>
      </c>
      <c r="L18" s="1183">
        <v>-35.443377095613556</v>
      </c>
    </row>
    <row r="19" spans="1:12" ht="15">
      <c r="A19" s="1179"/>
      <c r="B19" s="1180"/>
      <c r="C19" s="1180"/>
      <c r="D19" s="1180" t="s">
        <v>1001</v>
      </c>
      <c r="E19" s="1180"/>
      <c r="F19" s="1181">
        <v>19989.5</v>
      </c>
      <c r="G19" s="1181">
        <v>63378.7</v>
      </c>
      <c r="H19" s="1181">
        <v>16306.2</v>
      </c>
      <c r="I19" s="1181">
        <v>58375.737003949354</v>
      </c>
      <c r="J19" s="1182">
        <v>22554.060088603022</v>
      </c>
      <c r="K19" s="1182">
        <v>-18.426173741214143</v>
      </c>
      <c r="L19" s="1183">
        <v>38.31585586220592</v>
      </c>
    </row>
    <row r="20" spans="1:12" ht="15">
      <c r="A20" s="1179"/>
      <c r="B20" s="1180"/>
      <c r="C20" s="1180" t="s">
        <v>1008</v>
      </c>
      <c r="D20" s="1180"/>
      <c r="E20" s="1180"/>
      <c r="F20" s="1181">
        <v>-41554.3</v>
      </c>
      <c r="G20" s="1181">
        <v>-121670.90000000001</v>
      </c>
      <c r="H20" s="1181">
        <v>-43311.5</v>
      </c>
      <c r="I20" s="1181">
        <v>-128622.5167346189</v>
      </c>
      <c r="J20" s="1182">
        <v>-47111.117494579754</v>
      </c>
      <c r="K20" s="1182">
        <v>4.228683914781371</v>
      </c>
      <c r="L20" s="1183">
        <v>8.772768189925898</v>
      </c>
    </row>
    <row r="21" spans="1:12" ht="15">
      <c r="A21" s="1179"/>
      <c r="B21" s="1180"/>
      <c r="C21" s="1180"/>
      <c r="D21" s="1180" t="s">
        <v>201</v>
      </c>
      <c r="E21" s="1180"/>
      <c r="F21" s="1181">
        <v>-14869.3</v>
      </c>
      <c r="G21" s="1181">
        <v>-43996.3</v>
      </c>
      <c r="H21" s="1181">
        <v>-14117.999999999998</v>
      </c>
      <c r="I21" s="1181">
        <v>-44030.3472262944</v>
      </c>
      <c r="J21" s="1182">
        <v>-13588.86632462357</v>
      </c>
      <c r="K21" s="1182">
        <v>-5.052692460304115</v>
      </c>
      <c r="L21" s="1183">
        <v>-3.747936502170475</v>
      </c>
    </row>
    <row r="22" spans="1:12" ht="15">
      <c r="A22" s="1179"/>
      <c r="B22" s="1180"/>
      <c r="C22" s="1180"/>
      <c r="D22" s="1180" t="s">
        <v>1006</v>
      </c>
      <c r="E22" s="1180"/>
      <c r="F22" s="1181">
        <v>-18678</v>
      </c>
      <c r="G22" s="1181">
        <v>-53190.2</v>
      </c>
      <c r="H22" s="1181">
        <v>-20153.600000000002</v>
      </c>
      <c r="I22" s="1181">
        <v>-56417.82106891056</v>
      </c>
      <c r="J22" s="1182">
        <v>-24985.37338120882</v>
      </c>
      <c r="K22" s="1182">
        <v>7.900203447906648</v>
      </c>
      <c r="L22" s="1183">
        <v>23.974740895963095</v>
      </c>
    </row>
    <row r="23" spans="1:12" ht="15">
      <c r="A23" s="1179"/>
      <c r="B23" s="1180"/>
      <c r="C23" s="1180"/>
      <c r="D23" s="1180"/>
      <c r="E23" s="1189" t="s">
        <v>1009</v>
      </c>
      <c r="F23" s="1181">
        <v>-6323.6</v>
      </c>
      <c r="G23" s="1181">
        <v>-17065.4</v>
      </c>
      <c r="H23" s="1181">
        <v>-6128</v>
      </c>
      <c r="I23" s="1181">
        <v>-20139.01071919626</v>
      </c>
      <c r="J23" s="1182">
        <v>-10098.793884901692</v>
      </c>
      <c r="K23" s="1182">
        <v>-3.093174773862998</v>
      </c>
      <c r="L23" s="1183">
        <v>64.79755034108504</v>
      </c>
    </row>
    <row r="24" spans="1:12" ht="15">
      <c r="A24" s="1179"/>
      <c r="B24" s="1180"/>
      <c r="C24" s="1180"/>
      <c r="D24" s="1180" t="s">
        <v>1010</v>
      </c>
      <c r="E24" s="1180"/>
      <c r="F24" s="1181">
        <v>-968.6</v>
      </c>
      <c r="G24" s="1181">
        <v>-1974.8000000000002</v>
      </c>
      <c r="H24" s="1181">
        <v>-1283.2</v>
      </c>
      <c r="I24" s="1181">
        <v>-2100.2819999999997</v>
      </c>
      <c r="J24" s="1182">
        <v>-222.57</v>
      </c>
      <c r="K24" s="1182">
        <v>32.47986785050588</v>
      </c>
      <c r="L24" s="1183">
        <v>-82.65508104738154</v>
      </c>
    </row>
    <row r="25" spans="1:12" ht="15">
      <c r="A25" s="1179"/>
      <c r="B25" s="1180"/>
      <c r="C25" s="1180"/>
      <c r="D25" s="1180" t="s">
        <v>1001</v>
      </c>
      <c r="E25" s="1180"/>
      <c r="F25" s="1181">
        <v>-7038.400000000001</v>
      </c>
      <c r="G25" s="1181">
        <v>-22509.600000000002</v>
      </c>
      <c r="H25" s="1181">
        <v>-7756.699999999999</v>
      </c>
      <c r="I25" s="1181">
        <v>-26074.06643941393</v>
      </c>
      <c r="J25" s="1182">
        <v>-8314.307788747366</v>
      </c>
      <c r="K25" s="1182">
        <v>10.205444419186165</v>
      </c>
      <c r="L25" s="1183">
        <v>7.188724441416667</v>
      </c>
    </row>
    <row r="26" spans="1:12" ht="15">
      <c r="A26" s="1174"/>
      <c r="B26" s="1175" t="s">
        <v>1011</v>
      </c>
      <c r="C26" s="1175"/>
      <c r="D26" s="1175"/>
      <c r="E26" s="1175"/>
      <c r="F26" s="1186">
        <v>-215392.40000000002</v>
      </c>
      <c r="G26" s="1186">
        <v>-635879.2000000001</v>
      </c>
      <c r="H26" s="1186">
        <v>-136798.34999999998</v>
      </c>
      <c r="I26" s="1186">
        <v>-671772.380389569</v>
      </c>
      <c r="J26" s="1187">
        <v>-267251.50105380855</v>
      </c>
      <c r="K26" s="1187">
        <v>-36.48877583424487</v>
      </c>
      <c r="L26" s="1188">
        <v>95.36164073163792</v>
      </c>
    </row>
    <row r="27" spans="1:12" ht="15">
      <c r="A27" s="1174"/>
      <c r="B27" s="1175" t="s">
        <v>1012</v>
      </c>
      <c r="C27" s="1175"/>
      <c r="D27" s="1175"/>
      <c r="E27" s="1175"/>
      <c r="F27" s="1186">
        <v>7628.3</v>
      </c>
      <c r="G27" s="1186">
        <v>34242.5</v>
      </c>
      <c r="H27" s="1186">
        <v>9055.1</v>
      </c>
      <c r="I27" s="1186">
        <v>34004.302274304115</v>
      </c>
      <c r="J27" s="1187">
        <v>3675.099972780633</v>
      </c>
      <c r="K27" s="1187">
        <v>18.70403628593526</v>
      </c>
      <c r="L27" s="1188">
        <v>-59.414032172139095</v>
      </c>
    </row>
    <row r="28" spans="1:12" ht="15">
      <c r="A28" s="1179"/>
      <c r="B28" s="1180"/>
      <c r="C28" s="1180" t="s">
        <v>1013</v>
      </c>
      <c r="D28" s="1180"/>
      <c r="E28" s="1180"/>
      <c r="F28" s="1181">
        <v>9645.6</v>
      </c>
      <c r="G28" s="1181">
        <v>42831.5</v>
      </c>
      <c r="H28" s="1181">
        <v>12078</v>
      </c>
      <c r="I28" s="1181">
        <v>43085.13527430412</v>
      </c>
      <c r="J28" s="1182">
        <v>15197.253972780632</v>
      </c>
      <c r="K28" s="1182">
        <v>25.21771584971387</v>
      </c>
      <c r="L28" s="1183">
        <v>25.825914661207435</v>
      </c>
    </row>
    <row r="29" spans="1:12" ht="15">
      <c r="A29" s="1179"/>
      <c r="B29" s="1180"/>
      <c r="C29" s="1180" t="s">
        <v>1014</v>
      </c>
      <c r="D29" s="1180"/>
      <c r="E29" s="1180"/>
      <c r="F29" s="1181">
        <v>-2017.3000000000002</v>
      </c>
      <c r="G29" s="1181">
        <v>-8589</v>
      </c>
      <c r="H29" s="1181">
        <v>-3022.9</v>
      </c>
      <c r="I29" s="1181">
        <v>-9080.832999999999</v>
      </c>
      <c r="J29" s="1182">
        <v>-11522.153999999999</v>
      </c>
      <c r="K29" s="1182">
        <v>49.848807812422535</v>
      </c>
      <c r="L29" s="1183">
        <v>281.1622614046114</v>
      </c>
    </row>
    <row r="30" spans="1:12" ht="15">
      <c r="A30" s="1174"/>
      <c r="B30" s="1175" t="s">
        <v>1015</v>
      </c>
      <c r="C30" s="1175"/>
      <c r="D30" s="1175"/>
      <c r="E30" s="1175"/>
      <c r="F30" s="1186">
        <v>-207764.1</v>
      </c>
      <c r="G30" s="1186">
        <v>-601636.7000000001</v>
      </c>
      <c r="H30" s="1186">
        <v>-127743.25</v>
      </c>
      <c r="I30" s="1186">
        <v>-637768.0781152648</v>
      </c>
      <c r="J30" s="1187">
        <v>-263576.4010810279</v>
      </c>
      <c r="K30" s="1187">
        <v>-38.51524397140796</v>
      </c>
      <c r="L30" s="1188">
        <v>106.33293820301887</v>
      </c>
    </row>
    <row r="31" spans="1:12" ht="15">
      <c r="A31" s="1174"/>
      <c r="B31" s="1175" t="s">
        <v>1016</v>
      </c>
      <c r="C31" s="1175"/>
      <c r="D31" s="1175"/>
      <c r="E31" s="1175"/>
      <c r="F31" s="1186">
        <v>201899.4</v>
      </c>
      <c r="G31" s="1186">
        <v>709956.5</v>
      </c>
      <c r="H31" s="1186">
        <v>248739.19999999998</v>
      </c>
      <c r="I31" s="1186">
        <v>778186.6259572608</v>
      </c>
      <c r="J31" s="1187">
        <v>265434.5987980889</v>
      </c>
      <c r="K31" s="1187">
        <v>23.199573649054912</v>
      </c>
      <c r="L31" s="1188">
        <v>6.712009525675455</v>
      </c>
    </row>
    <row r="32" spans="1:12" ht="15">
      <c r="A32" s="1179"/>
      <c r="B32" s="1180"/>
      <c r="C32" s="1180" t="s">
        <v>1017</v>
      </c>
      <c r="D32" s="1180"/>
      <c r="E32" s="1180"/>
      <c r="F32" s="1181">
        <v>202616.30000000002</v>
      </c>
      <c r="G32" s="1181">
        <v>712522.2</v>
      </c>
      <c r="H32" s="1181">
        <v>249575.09999999998</v>
      </c>
      <c r="I32" s="1181">
        <v>781989.2541688632</v>
      </c>
      <c r="J32" s="1182">
        <v>266287.2423469684</v>
      </c>
      <c r="K32" s="1182">
        <v>23.17622027447939</v>
      </c>
      <c r="L32" s="1183">
        <v>6.696237864662137</v>
      </c>
    </row>
    <row r="33" spans="1:12" ht="15">
      <c r="A33" s="1179"/>
      <c r="B33" s="1180"/>
      <c r="C33" s="1180"/>
      <c r="D33" s="1180" t="s">
        <v>1018</v>
      </c>
      <c r="E33" s="1180"/>
      <c r="F33" s="1181">
        <v>8840.3</v>
      </c>
      <c r="G33" s="1181">
        <v>52855.40000000001</v>
      </c>
      <c r="H33" s="1181">
        <v>20602.100000000002</v>
      </c>
      <c r="I33" s="1181">
        <v>70411.566</v>
      </c>
      <c r="J33" s="1182">
        <v>19416.8915</v>
      </c>
      <c r="K33" s="1182">
        <v>133.04752101173042</v>
      </c>
      <c r="L33" s="1183">
        <v>-5.752852864513812</v>
      </c>
    </row>
    <row r="34" spans="1:12" ht="15">
      <c r="A34" s="1179"/>
      <c r="B34" s="1180"/>
      <c r="C34" s="1180"/>
      <c r="D34" s="1180" t="s">
        <v>1019</v>
      </c>
      <c r="E34" s="1180"/>
      <c r="F34" s="1181">
        <v>180341.30000000002</v>
      </c>
      <c r="G34" s="1181">
        <v>617278.8</v>
      </c>
      <c r="H34" s="1181">
        <v>215387.9</v>
      </c>
      <c r="I34" s="1181">
        <v>665064.1431496878</v>
      </c>
      <c r="J34" s="1182">
        <v>232137.78040203292</v>
      </c>
      <c r="K34" s="1182">
        <v>19.433485285955015</v>
      </c>
      <c r="L34" s="1183">
        <v>7.776611593331339</v>
      </c>
    </row>
    <row r="35" spans="1:12" ht="15">
      <c r="A35" s="1179"/>
      <c r="B35" s="1180"/>
      <c r="C35" s="1180"/>
      <c r="D35" s="1180" t="s">
        <v>1020</v>
      </c>
      <c r="E35" s="1180"/>
      <c r="F35" s="1181">
        <v>13434.7</v>
      </c>
      <c r="G35" s="1181">
        <v>42388</v>
      </c>
      <c r="H35" s="1181">
        <v>13585.099999999999</v>
      </c>
      <c r="I35" s="1181">
        <v>46513.545019175326</v>
      </c>
      <c r="J35" s="1182">
        <v>14732.57044493545</v>
      </c>
      <c r="K35" s="1182">
        <v>1.119489084237074</v>
      </c>
      <c r="L35" s="1183">
        <v>8.44653660948724</v>
      </c>
    </row>
    <row r="36" spans="1:12" ht="15">
      <c r="A36" s="1179"/>
      <c r="B36" s="1180"/>
      <c r="C36" s="1180"/>
      <c r="D36" s="1180" t="s">
        <v>1021</v>
      </c>
      <c r="E36" s="1180"/>
      <c r="F36" s="1181">
        <v>0</v>
      </c>
      <c r="G36" s="1181">
        <v>0</v>
      </c>
      <c r="H36" s="1181">
        <v>0</v>
      </c>
      <c r="I36" s="1181">
        <v>0</v>
      </c>
      <c r="J36" s="1182">
        <v>0</v>
      </c>
      <c r="K36" s="1184" t="s">
        <v>3</v>
      </c>
      <c r="L36" s="1185" t="s">
        <v>3</v>
      </c>
    </row>
    <row r="37" spans="1:12" ht="15">
      <c r="A37" s="1179"/>
      <c r="B37" s="1180"/>
      <c r="C37" s="1180" t="s">
        <v>1022</v>
      </c>
      <c r="D37" s="1180"/>
      <c r="E37" s="1180"/>
      <c r="F37" s="1181">
        <v>-716.9</v>
      </c>
      <c r="G37" s="1181">
        <v>-2565.7</v>
      </c>
      <c r="H37" s="1181">
        <v>-835.8999999999999</v>
      </c>
      <c r="I37" s="1181">
        <v>-3802.62821160237</v>
      </c>
      <c r="J37" s="1182">
        <v>-852.6435488794676</v>
      </c>
      <c r="K37" s="1182">
        <v>16.59924675686983</v>
      </c>
      <c r="L37" s="1183">
        <v>2.003056451665003</v>
      </c>
    </row>
    <row r="38" spans="1:12" ht="15">
      <c r="A38" s="1174" t="s">
        <v>1023</v>
      </c>
      <c r="B38" s="1175" t="s">
        <v>1024</v>
      </c>
      <c r="C38" s="1175"/>
      <c r="D38" s="1175"/>
      <c r="E38" s="1175"/>
      <c r="F38" s="1186">
        <v>1753.4</v>
      </c>
      <c r="G38" s="1186">
        <v>14811.4</v>
      </c>
      <c r="H38" s="1186">
        <v>4611.7</v>
      </c>
      <c r="I38" s="1186">
        <v>16987.335</v>
      </c>
      <c r="J38" s="1187">
        <v>3379.8585</v>
      </c>
      <c r="K38" s="1187">
        <v>163.01471426941936</v>
      </c>
      <c r="L38" s="1188">
        <v>-26.711223626862107</v>
      </c>
    </row>
    <row r="39" spans="1:12" ht="15">
      <c r="A39" s="1174" t="s">
        <v>1025</v>
      </c>
      <c r="B39" s="1174"/>
      <c r="C39" s="1175"/>
      <c r="D39" s="1175"/>
      <c r="E39" s="1175"/>
      <c r="F39" s="1186">
        <v>-4111.300000000003</v>
      </c>
      <c r="G39" s="1186">
        <v>123131.20000000001</v>
      </c>
      <c r="H39" s="1186">
        <v>125607.65</v>
      </c>
      <c r="I39" s="1186">
        <v>157405.88284199592</v>
      </c>
      <c r="J39" s="1187">
        <v>5238.0562170610065</v>
      </c>
      <c r="K39" s="1187" t="s">
        <v>3</v>
      </c>
      <c r="L39" s="1188">
        <v>-95.82982707099367</v>
      </c>
    </row>
    <row r="40" spans="1:12" ht="15">
      <c r="A40" s="1174" t="s">
        <v>1026</v>
      </c>
      <c r="B40" s="1175" t="s">
        <v>1027</v>
      </c>
      <c r="C40" s="1175"/>
      <c r="D40" s="1175"/>
      <c r="E40" s="1175"/>
      <c r="F40" s="1186">
        <v>11589.369999999999</v>
      </c>
      <c r="G40" s="1186">
        <v>17720.65000000001</v>
      </c>
      <c r="H40" s="1186">
        <v>-17908.769999999997</v>
      </c>
      <c r="I40" s="1186">
        <v>21813.068638879493</v>
      </c>
      <c r="J40" s="1187">
        <v>7424.8200386057715</v>
      </c>
      <c r="K40" s="1187">
        <v>-254.52755412934437</v>
      </c>
      <c r="L40" s="1188">
        <v>-141.45912889944856</v>
      </c>
    </row>
    <row r="41" spans="1:12" ht="15">
      <c r="A41" s="1179"/>
      <c r="B41" s="1180" t="s">
        <v>1028</v>
      </c>
      <c r="C41" s="1180"/>
      <c r="D41" s="1180"/>
      <c r="E41" s="1180"/>
      <c r="F41" s="1181">
        <v>934.7999999999998</v>
      </c>
      <c r="G41" s="1181">
        <v>4382.599999999999</v>
      </c>
      <c r="H41" s="1181">
        <v>1122.3999999999999</v>
      </c>
      <c r="I41" s="1181">
        <v>5920.925</v>
      </c>
      <c r="J41" s="1182">
        <v>5710.741</v>
      </c>
      <c r="K41" s="1182">
        <v>20.068463842533163</v>
      </c>
      <c r="L41" s="1183">
        <v>408.7973093371348</v>
      </c>
    </row>
    <row r="42" spans="1:12" ht="15">
      <c r="A42" s="1179"/>
      <c r="B42" s="1180" t="s">
        <v>1029</v>
      </c>
      <c r="C42" s="1180"/>
      <c r="D42" s="1180"/>
      <c r="E42" s="1180"/>
      <c r="F42" s="1181">
        <v>0</v>
      </c>
      <c r="G42" s="1181">
        <v>0</v>
      </c>
      <c r="H42" s="1181">
        <v>0</v>
      </c>
      <c r="I42" s="1181">
        <v>0</v>
      </c>
      <c r="J42" s="1182">
        <v>0</v>
      </c>
      <c r="K42" s="1184" t="s">
        <v>3</v>
      </c>
      <c r="L42" s="1185" t="s">
        <v>3</v>
      </c>
    </row>
    <row r="43" spans="1:12" ht="15">
      <c r="A43" s="1179"/>
      <c r="B43" s="1180" t="s">
        <v>1030</v>
      </c>
      <c r="C43" s="1180"/>
      <c r="D43" s="1180"/>
      <c r="E43" s="1180"/>
      <c r="F43" s="1181">
        <v>-10487.5</v>
      </c>
      <c r="G43" s="1181">
        <v>-34584.49999999999</v>
      </c>
      <c r="H43" s="1181">
        <v>-11003.499999999998</v>
      </c>
      <c r="I43" s="1181">
        <v>-30936.211076042604</v>
      </c>
      <c r="J43" s="1182">
        <v>-11655.79148473796</v>
      </c>
      <c r="K43" s="1182">
        <v>4.920143027413573</v>
      </c>
      <c r="L43" s="1183">
        <v>5.928036395128473</v>
      </c>
    </row>
    <row r="44" spans="1:12" ht="15">
      <c r="A44" s="1179"/>
      <c r="B44" s="1180"/>
      <c r="C44" s="1180" t="s">
        <v>1031</v>
      </c>
      <c r="D44" s="1180"/>
      <c r="E44" s="1180"/>
      <c r="F44" s="1181">
        <v>-803.2</v>
      </c>
      <c r="G44" s="1181">
        <v>-2234.3</v>
      </c>
      <c r="H44" s="1181">
        <v>-472.19999999999993</v>
      </c>
      <c r="I44" s="1181">
        <v>-338.91999999999985</v>
      </c>
      <c r="J44" s="1182">
        <v>-813.65</v>
      </c>
      <c r="K44" s="1182">
        <v>-41.21015936254982</v>
      </c>
      <c r="L44" s="1183">
        <v>72.31046166878443</v>
      </c>
    </row>
    <row r="45" spans="1:12" ht="15">
      <c r="A45" s="1179"/>
      <c r="B45" s="1180"/>
      <c r="C45" s="1180" t="s">
        <v>1001</v>
      </c>
      <c r="D45" s="1180"/>
      <c r="E45" s="1180"/>
      <c r="F45" s="1181">
        <v>-9684.3</v>
      </c>
      <c r="G45" s="1181">
        <v>-32350.199999999997</v>
      </c>
      <c r="H45" s="1181">
        <v>-10531.3</v>
      </c>
      <c r="I45" s="1181">
        <v>-30597.291076042606</v>
      </c>
      <c r="J45" s="1182">
        <v>-10842.14148473796</v>
      </c>
      <c r="K45" s="1182">
        <v>8.746114845678065</v>
      </c>
      <c r="L45" s="1183">
        <v>2.9515965240564697</v>
      </c>
    </row>
    <row r="46" spans="1:12" ht="15">
      <c r="A46" s="1179"/>
      <c r="B46" s="1180" t="s">
        <v>1032</v>
      </c>
      <c r="C46" s="1180"/>
      <c r="D46" s="1180"/>
      <c r="E46" s="1180"/>
      <c r="F46" s="1181">
        <v>21142.07</v>
      </c>
      <c r="G46" s="1181">
        <v>47922.55</v>
      </c>
      <c r="H46" s="1181">
        <v>-8027.670000000001</v>
      </c>
      <c r="I46" s="1181">
        <v>46828.3547149221</v>
      </c>
      <c r="J46" s="1182">
        <v>13369.870523343732</v>
      </c>
      <c r="K46" s="1182">
        <v>-137.97012307687942</v>
      </c>
      <c r="L46" s="1183">
        <v>-266.5473359436017</v>
      </c>
    </row>
    <row r="47" spans="1:12" ht="15">
      <c r="A47" s="1179"/>
      <c r="B47" s="1180"/>
      <c r="C47" s="1180" t="s">
        <v>1031</v>
      </c>
      <c r="D47" s="1180"/>
      <c r="E47" s="1180"/>
      <c r="F47" s="1181">
        <v>9764.9</v>
      </c>
      <c r="G47" s="1181">
        <v>22912.300000000003</v>
      </c>
      <c r="H47" s="1181">
        <v>-14235.900000000001</v>
      </c>
      <c r="I47" s="1181">
        <v>16397.41</v>
      </c>
      <c r="J47" s="1182">
        <v>6543.96</v>
      </c>
      <c r="K47" s="1182">
        <v>-245.78643918524514</v>
      </c>
      <c r="L47" s="1183">
        <v>-145.9680104524477</v>
      </c>
    </row>
    <row r="48" spans="1:12" ht="15">
      <c r="A48" s="1179"/>
      <c r="B48" s="1180"/>
      <c r="C48" s="1180" t="s">
        <v>1033</v>
      </c>
      <c r="D48" s="1180"/>
      <c r="E48" s="1180"/>
      <c r="F48" s="1181">
        <v>2827.8</v>
      </c>
      <c r="G48" s="1181">
        <v>11857.300000000001</v>
      </c>
      <c r="H48" s="1181">
        <v>1211.0999999999997</v>
      </c>
      <c r="I48" s="1181">
        <v>19516.3547149221</v>
      </c>
      <c r="J48" s="1182">
        <v>7307.220523343725</v>
      </c>
      <c r="K48" s="1182">
        <v>-57.17165287502654</v>
      </c>
      <c r="L48" s="1183">
        <v>503.3540189368118</v>
      </c>
    </row>
    <row r="49" spans="1:12" ht="15">
      <c r="A49" s="1179"/>
      <c r="B49" s="1180"/>
      <c r="C49" s="1180"/>
      <c r="D49" s="1180" t="s">
        <v>1034</v>
      </c>
      <c r="E49" s="1180"/>
      <c r="F49" s="1181">
        <v>2843.5</v>
      </c>
      <c r="G49" s="1181">
        <v>11919.400000000001</v>
      </c>
      <c r="H49" s="1181">
        <v>1229.3999999999996</v>
      </c>
      <c r="I49" s="1181">
        <v>18153.499999999996</v>
      </c>
      <c r="J49" s="1182">
        <v>7265.359999999999</v>
      </c>
      <c r="K49" s="1182">
        <v>-56.764550729734495</v>
      </c>
      <c r="L49" s="1183">
        <v>490.9679518464293</v>
      </c>
    </row>
    <row r="50" spans="1:12" ht="15">
      <c r="A50" s="1179"/>
      <c r="B50" s="1180"/>
      <c r="C50" s="1180"/>
      <c r="D50" s="1180"/>
      <c r="E50" s="1180" t="s">
        <v>1035</v>
      </c>
      <c r="F50" s="1181">
        <v>8753.5</v>
      </c>
      <c r="G50" s="1181">
        <v>28961.2</v>
      </c>
      <c r="H50" s="1181">
        <v>7241.1</v>
      </c>
      <c r="I50" s="1181">
        <v>35948.549999999996</v>
      </c>
      <c r="J50" s="1182">
        <v>13759.96</v>
      </c>
      <c r="K50" s="1182">
        <v>-17.277660364425657</v>
      </c>
      <c r="L50" s="1183">
        <v>90.02582480562344</v>
      </c>
    </row>
    <row r="51" spans="1:12" ht="15">
      <c r="A51" s="1179"/>
      <c r="B51" s="1180"/>
      <c r="C51" s="1180"/>
      <c r="D51" s="1180"/>
      <c r="E51" s="1180" t="s">
        <v>1036</v>
      </c>
      <c r="F51" s="1181">
        <v>-5910</v>
      </c>
      <c r="G51" s="1181">
        <v>-17041.8</v>
      </c>
      <c r="H51" s="1181">
        <v>-6011.700000000001</v>
      </c>
      <c r="I51" s="1181">
        <v>-17795.05</v>
      </c>
      <c r="J51" s="1182">
        <v>-6494.6</v>
      </c>
      <c r="K51" s="1182">
        <v>1.7208121827411418</v>
      </c>
      <c r="L51" s="1183">
        <v>8.03266962755957</v>
      </c>
    </row>
    <row r="52" spans="1:12" ht="15">
      <c r="A52" s="1179"/>
      <c r="B52" s="1180"/>
      <c r="C52" s="1180"/>
      <c r="D52" s="1180" t="s">
        <v>1037</v>
      </c>
      <c r="E52" s="1180"/>
      <c r="F52" s="1181">
        <v>-15.7</v>
      </c>
      <c r="G52" s="1181">
        <v>-62.10000000000001</v>
      </c>
      <c r="H52" s="1181">
        <v>-18.3</v>
      </c>
      <c r="I52" s="1181">
        <v>1362.8547149221058</v>
      </c>
      <c r="J52" s="1182">
        <v>41.86052334372669</v>
      </c>
      <c r="K52" s="1182">
        <v>16.56050955414014</v>
      </c>
      <c r="L52" s="1183">
        <v>-328.7460292006923</v>
      </c>
    </row>
    <row r="53" spans="1:12" ht="15">
      <c r="A53" s="1179"/>
      <c r="B53" s="1180"/>
      <c r="C53" s="1180" t="s">
        <v>1038</v>
      </c>
      <c r="D53" s="1180"/>
      <c r="E53" s="1180"/>
      <c r="F53" s="1181">
        <v>8550.9</v>
      </c>
      <c r="G53" s="1181">
        <v>14318.599999999999</v>
      </c>
      <c r="H53" s="1181">
        <v>4998.599999999999</v>
      </c>
      <c r="I53" s="1181">
        <v>14982.299999999994</v>
      </c>
      <c r="J53" s="1182">
        <v>-481.29999999999416</v>
      </c>
      <c r="K53" s="1182">
        <v>-41.54299547416061</v>
      </c>
      <c r="L53" s="1183">
        <v>-109.62869603488966</v>
      </c>
    </row>
    <row r="54" spans="1:12" ht="15">
      <c r="A54" s="1179"/>
      <c r="B54" s="1180"/>
      <c r="C54" s="1180"/>
      <c r="D54" s="1180" t="s">
        <v>1039</v>
      </c>
      <c r="E54" s="1180"/>
      <c r="F54" s="1181">
        <v>-8.9</v>
      </c>
      <c r="G54" s="1181">
        <v>-20.2</v>
      </c>
      <c r="H54" s="1181">
        <v>-0.1</v>
      </c>
      <c r="I54" s="1181">
        <v>-5.6000000000000005</v>
      </c>
      <c r="J54" s="1182">
        <v>59.599999999999994</v>
      </c>
      <c r="K54" s="1182">
        <v>-98.87640449438203</v>
      </c>
      <c r="L54" s="1185" t="s">
        <v>3</v>
      </c>
    </row>
    <row r="55" spans="1:12" ht="15">
      <c r="A55" s="1179"/>
      <c r="B55" s="1180"/>
      <c r="C55" s="1180"/>
      <c r="D55" s="1180" t="s">
        <v>1040</v>
      </c>
      <c r="E55" s="1180"/>
      <c r="F55" s="1181">
        <v>8559.8</v>
      </c>
      <c r="G55" s="1181">
        <v>14338.8</v>
      </c>
      <c r="H55" s="1181">
        <v>4998.7</v>
      </c>
      <c r="I55" s="1181">
        <v>14987.899999999994</v>
      </c>
      <c r="J55" s="1182">
        <v>-540.8999999999942</v>
      </c>
      <c r="K55" s="1182">
        <v>-41.60260753755929</v>
      </c>
      <c r="L55" s="1183">
        <v>-110.82081341148687</v>
      </c>
    </row>
    <row r="56" spans="1:12" ht="15">
      <c r="A56" s="1179"/>
      <c r="B56" s="1180"/>
      <c r="C56" s="1180" t="s">
        <v>1041</v>
      </c>
      <c r="D56" s="1180"/>
      <c r="E56" s="1180"/>
      <c r="F56" s="1181">
        <v>-1.53</v>
      </c>
      <c r="G56" s="1181">
        <v>-1165.65</v>
      </c>
      <c r="H56" s="1181">
        <v>-1.47</v>
      </c>
      <c r="I56" s="1181">
        <v>-4067.71</v>
      </c>
      <c r="J56" s="1182">
        <v>-0.010000000000000009</v>
      </c>
      <c r="K56" s="1182">
        <v>-3.921568627450995</v>
      </c>
      <c r="L56" s="1183">
        <v>-99.31972789115646</v>
      </c>
    </row>
    <row r="57" spans="1:12" ht="15">
      <c r="A57" s="1174" t="s">
        <v>1042</v>
      </c>
      <c r="B57" s="1175"/>
      <c r="C57" s="1175"/>
      <c r="D57" s="1175"/>
      <c r="E57" s="1175"/>
      <c r="F57" s="1186">
        <v>7478.070000000007</v>
      </c>
      <c r="G57" s="1186">
        <v>140851.85000000003</v>
      </c>
      <c r="H57" s="1186">
        <v>107698.87999999998</v>
      </c>
      <c r="I57" s="1186">
        <v>179218.95148087537</v>
      </c>
      <c r="J57" s="1187">
        <v>12662.87625566675</v>
      </c>
      <c r="K57" s="1187">
        <v>1340.1962003565075</v>
      </c>
      <c r="L57" s="1188">
        <v>-88.24233245910565</v>
      </c>
    </row>
    <row r="58" spans="1:12" ht="15">
      <c r="A58" s="1174" t="s">
        <v>1043</v>
      </c>
      <c r="B58" s="1175" t="s">
        <v>1044</v>
      </c>
      <c r="C58" s="1175"/>
      <c r="D58" s="1175"/>
      <c r="E58" s="1175"/>
      <c r="F58" s="1186">
        <v>7252.739999999991</v>
      </c>
      <c r="G58" s="1186">
        <v>18502.70000000001</v>
      </c>
      <c r="H58" s="1186">
        <v>-19003.459999999992</v>
      </c>
      <c r="I58" s="1186">
        <v>24716.5185191246</v>
      </c>
      <c r="J58" s="1187">
        <v>8833.083744333242</v>
      </c>
      <c r="K58" s="1187">
        <v>-362.0176650479683</v>
      </c>
      <c r="L58" s="1188">
        <v>-146.48144992718824</v>
      </c>
    </row>
    <row r="59" spans="1:12" ht="15">
      <c r="A59" s="1174" t="s">
        <v>1045</v>
      </c>
      <c r="B59" s="1175"/>
      <c r="C59" s="1175"/>
      <c r="D59" s="1175"/>
      <c r="E59" s="1175"/>
      <c r="F59" s="1186">
        <v>14730.809999999998</v>
      </c>
      <c r="G59" s="1186">
        <v>159354.55000000005</v>
      </c>
      <c r="H59" s="1186">
        <v>88695.41999999998</v>
      </c>
      <c r="I59" s="1186">
        <v>203935.46999999997</v>
      </c>
      <c r="J59" s="1187">
        <v>21495.959999999992</v>
      </c>
      <c r="K59" s="1187">
        <v>502.10823437407714</v>
      </c>
      <c r="L59" s="1188">
        <v>-75.7642953830085</v>
      </c>
    </row>
    <row r="60" spans="1:12" ht="15">
      <c r="A60" s="1174" t="s">
        <v>1046</v>
      </c>
      <c r="B60" s="1175"/>
      <c r="C60" s="1175"/>
      <c r="D60" s="1175"/>
      <c r="E60" s="1175"/>
      <c r="F60" s="1186">
        <v>-14730.81</v>
      </c>
      <c r="G60" s="1186">
        <v>-159354.55</v>
      </c>
      <c r="H60" s="1186">
        <v>-88695.41999999998</v>
      </c>
      <c r="I60" s="1186">
        <v>-203935.47000000003</v>
      </c>
      <c r="J60" s="1186">
        <v>-21495.96</v>
      </c>
      <c r="K60" s="1187">
        <v>502.108234374077</v>
      </c>
      <c r="L60" s="1188">
        <v>-75.7642953830085</v>
      </c>
    </row>
    <row r="61" spans="1:12" ht="15">
      <c r="A61" s="1179"/>
      <c r="B61" s="1180" t="s">
        <v>1047</v>
      </c>
      <c r="C61" s="1180"/>
      <c r="D61" s="1180"/>
      <c r="E61" s="1180"/>
      <c r="F61" s="1181">
        <v>-14730.81</v>
      </c>
      <c r="G61" s="1181">
        <v>-158191.95</v>
      </c>
      <c r="H61" s="1181">
        <v>-88883.51999999999</v>
      </c>
      <c r="I61" s="1181">
        <v>-203935.47000000003</v>
      </c>
      <c r="J61" s="1181">
        <v>-21124.550000000003</v>
      </c>
      <c r="K61" s="1182">
        <v>503.3851499001073</v>
      </c>
      <c r="L61" s="1183">
        <v>-76.23344575012331</v>
      </c>
    </row>
    <row r="62" spans="1:12" ht="15">
      <c r="A62" s="1179"/>
      <c r="B62" s="1180"/>
      <c r="C62" s="1180" t="s">
        <v>1039</v>
      </c>
      <c r="D62" s="1180"/>
      <c r="E62" s="1180"/>
      <c r="F62" s="1181">
        <v>-5009.81</v>
      </c>
      <c r="G62" s="1181">
        <v>-130352.95</v>
      </c>
      <c r="H62" s="1181">
        <v>-84297.42</v>
      </c>
      <c r="I62" s="1181">
        <v>-172887.02000000002</v>
      </c>
      <c r="J62" s="1181">
        <v>-12451.37999999998</v>
      </c>
      <c r="K62" s="1184" t="s">
        <v>3</v>
      </c>
      <c r="L62" s="1183">
        <v>-85.22922765607775</v>
      </c>
    </row>
    <row r="63" spans="1:12" ht="15">
      <c r="A63" s="1179"/>
      <c r="B63" s="1180"/>
      <c r="C63" s="1180" t="s">
        <v>1040</v>
      </c>
      <c r="D63" s="1180"/>
      <c r="E63" s="1180"/>
      <c r="F63" s="1181">
        <v>-9721</v>
      </c>
      <c r="G63" s="1181">
        <v>-27839</v>
      </c>
      <c r="H63" s="1181">
        <v>-4586.0999999999985</v>
      </c>
      <c r="I63" s="1181">
        <v>-31048.449999999997</v>
      </c>
      <c r="J63" s="1181">
        <v>-8673.170000000027</v>
      </c>
      <c r="K63" s="1182">
        <v>-52.82275486061106</v>
      </c>
      <c r="L63" s="1183">
        <v>89.11864111118447</v>
      </c>
    </row>
    <row r="64" spans="1:12" ht="15">
      <c r="A64" s="1179"/>
      <c r="B64" s="1180" t="s">
        <v>1048</v>
      </c>
      <c r="C64" s="1180"/>
      <c r="D64" s="1180"/>
      <c r="E64" s="1180"/>
      <c r="F64" s="1181">
        <v>0</v>
      </c>
      <c r="G64" s="1181">
        <v>-1162.6</v>
      </c>
      <c r="H64" s="1181">
        <v>188.1</v>
      </c>
      <c r="I64" s="1181">
        <v>0</v>
      </c>
      <c r="J64" s="1181">
        <v>-371.4099999999998</v>
      </c>
      <c r="K64" s="1184" t="s">
        <v>3</v>
      </c>
      <c r="L64" s="1185" t="s">
        <v>3</v>
      </c>
    </row>
    <row r="65" spans="1:12" ht="15.75" thickBot="1">
      <c r="A65" s="1190" t="s">
        <v>1049</v>
      </c>
      <c r="B65" s="1191"/>
      <c r="C65" s="1191"/>
      <c r="D65" s="1191"/>
      <c r="E65" s="1191"/>
      <c r="F65" s="1192">
        <v>-6179.909999999998</v>
      </c>
      <c r="G65" s="1192">
        <v>-145035.95</v>
      </c>
      <c r="H65" s="1192">
        <v>-83696.81999999998</v>
      </c>
      <c r="I65" s="1192">
        <v>-188953.17000000004</v>
      </c>
      <c r="J65" s="1192">
        <v>-21977.259999999995</v>
      </c>
      <c r="K65" s="1193" t="s">
        <v>3</v>
      </c>
      <c r="L65" s="1194">
        <v>-73.7418219712529</v>
      </c>
    </row>
    <row r="66" spans="1:12" ht="15.75" thickTop="1">
      <c r="A66" s="1195" t="s">
        <v>1050</v>
      </c>
      <c r="B66" s="1195"/>
      <c r="C66" s="1195"/>
      <c r="D66" s="1195"/>
      <c r="E66" s="1195"/>
      <c r="F66" s="1195"/>
      <c r="G66" s="1195"/>
      <c r="H66" s="1195"/>
      <c r="I66" s="1195"/>
      <c r="J66" s="1195"/>
      <c r="K66" s="1195"/>
      <c r="L66" s="1195"/>
    </row>
    <row r="67" spans="1:12" ht="15">
      <c r="A67" s="1196" t="s">
        <v>1051</v>
      </c>
      <c r="B67" s="1195"/>
      <c r="C67" s="1195"/>
      <c r="D67" s="1195"/>
      <c r="E67" s="1195"/>
      <c r="F67" s="1195"/>
      <c r="G67" s="1195"/>
      <c r="H67" s="1195"/>
      <c r="I67" s="1195"/>
      <c r="J67" s="1195"/>
      <c r="K67" s="1195"/>
      <c r="L67" s="1195"/>
    </row>
    <row r="68" spans="1:12" ht="15">
      <c r="A68" s="1196" t="s">
        <v>1052</v>
      </c>
      <c r="B68" s="1195"/>
      <c r="C68" s="1195"/>
      <c r="D68" s="1195"/>
      <c r="E68" s="1195"/>
      <c r="F68" s="1195"/>
      <c r="G68" s="1195"/>
      <c r="H68" s="1195"/>
      <c r="I68" s="1195"/>
      <c r="J68" s="1195"/>
      <c r="K68" s="1195"/>
      <c r="L68" s="1195"/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51"/>
  <sheetViews>
    <sheetView zoomScalePageLayoutView="0" workbookViewId="0" topLeftCell="A4">
      <selection activeCell="L13" sqref="L13"/>
    </sheetView>
  </sheetViews>
  <sheetFormatPr defaultColWidth="9.140625" defaultRowHeight="15"/>
  <cols>
    <col min="1" max="1" width="3.7109375" style="0" customWidth="1"/>
    <col min="2" max="2" width="31.421875" style="0" customWidth="1"/>
    <col min="3" max="3" width="10.28125" style="0" customWidth="1"/>
    <col min="4" max="6" width="11.00390625" style="0" customWidth="1"/>
    <col min="7" max="7" width="10.421875" style="0" customWidth="1"/>
    <col min="8" max="8" width="9.421875" style="0" customWidth="1"/>
  </cols>
  <sheetData>
    <row r="1" spans="2:8" ht="15">
      <c r="B1" s="1563" t="s">
        <v>1053</v>
      </c>
      <c r="C1" s="1563"/>
      <c r="D1" s="1563"/>
      <c r="E1" s="1563"/>
      <c r="F1" s="1563"/>
      <c r="G1" s="1563"/>
      <c r="H1" s="1563"/>
    </row>
    <row r="2" spans="2:8" ht="15.75">
      <c r="B2" s="1594" t="s">
        <v>1054</v>
      </c>
      <c r="C2" s="1594"/>
      <c r="D2" s="1594"/>
      <c r="E2" s="1594"/>
      <c r="F2" s="1594"/>
      <c r="G2" s="1594"/>
      <c r="H2" s="1594"/>
    </row>
    <row r="3" spans="2:8" ht="15">
      <c r="B3" s="1595" t="s">
        <v>1055</v>
      </c>
      <c r="C3" s="1595"/>
      <c r="D3" s="1595"/>
      <c r="E3" s="1595"/>
      <c r="F3" s="1595"/>
      <c r="G3" s="1595"/>
      <c r="H3" s="1595"/>
    </row>
    <row r="4" spans="2:8" ht="16.5" thickBot="1">
      <c r="B4" s="1197"/>
      <c r="C4" s="1198"/>
      <c r="D4" s="1198"/>
      <c r="E4" s="1198"/>
      <c r="F4" s="1198"/>
      <c r="G4" s="1197"/>
      <c r="H4" s="1197"/>
    </row>
    <row r="5" spans="2:8" ht="15.75" thickTop="1">
      <c r="B5" s="1199"/>
      <c r="C5" s="1200"/>
      <c r="D5" s="1201"/>
      <c r="E5" s="1200"/>
      <c r="F5" s="1200"/>
      <c r="G5" s="1202" t="s">
        <v>215</v>
      </c>
      <c r="H5" s="1203"/>
    </row>
    <row r="6" spans="2:8" ht="15.75">
      <c r="B6" s="1204"/>
      <c r="C6" s="1205" t="s">
        <v>43</v>
      </c>
      <c r="D6" s="1206" t="s">
        <v>159</v>
      </c>
      <c r="E6" s="1205" t="s">
        <v>43</v>
      </c>
      <c r="F6" s="1206" t="str">
        <f>D6</f>
        <v>Mid-Nov</v>
      </c>
      <c r="G6" s="1596" t="s">
        <v>1056</v>
      </c>
      <c r="H6" s="1597"/>
    </row>
    <row r="7" spans="2:8" ht="15.75">
      <c r="B7" s="1204"/>
      <c r="C7" s="1207">
        <v>2015</v>
      </c>
      <c r="D7" s="1208">
        <v>2015</v>
      </c>
      <c r="E7" s="1207">
        <v>2016</v>
      </c>
      <c r="F7" s="1207">
        <v>2016</v>
      </c>
      <c r="G7" s="1209" t="s">
        <v>19</v>
      </c>
      <c r="H7" s="1210" t="s">
        <v>41</v>
      </c>
    </row>
    <row r="8" spans="2:8" ht="15">
      <c r="B8" s="1211"/>
      <c r="C8" s="1212"/>
      <c r="D8" s="1212"/>
      <c r="E8" s="1213"/>
      <c r="F8" s="1212"/>
      <c r="G8" s="1214"/>
      <c r="H8" s="1215"/>
    </row>
    <row r="9" spans="2:8" ht="15">
      <c r="B9" s="1216" t="s">
        <v>1057</v>
      </c>
      <c r="C9" s="1217">
        <v>726683.87</v>
      </c>
      <c r="D9" s="1217">
        <v>826661.14</v>
      </c>
      <c r="E9" s="1217">
        <v>917630.9004706099</v>
      </c>
      <c r="F9" s="1217">
        <v>928751.8982105501</v>
      </c>
      <c r="G9" s="1217">
        <v>13.758014196737307</v>
      </c>
      <c r="H9" s="1218">
        <v>1.211926042968841</v>
      </c>
    </row>
    <row r="10" spans="2:8" ht="15">
      <c r="B10" s="1219" t="s">
        <v>1058</v>
      </c>
      <c r="C10" s="1220">
        <v>23622.95</v>
      </c>
      <c r="D10" s="1220">
        <v>25544.84</v>
      </c>
      <c r="E10" s="1220">
        <v>30620.108336740002</v>
      </c>
      <c r="F10" s="1220">
        <v>28487.507530849998</v>
      </c>
      <c r="G10" s="1220">
        <v>8.13569008104406</v>
      </c>
      <c r="H10" s="1221">
        <v>-6.964706925387233</v>
      </c>
    </row>
    <row r="11" spans="2:8" ht="15">
      <c r="B11" s="1219" t="s">
        <v>1059</v>
      </c>
      <c r="C11" s="1217">
        <v>703060.92</v>
      </c>
      <c r="D11" s="1217">
        <v>801116.3</v>
      </c>
      <c r="E11" s="1217">
        <v>887010.7921338698</v>
      </c>
      <c r="F11" s="1217">
        <v>900264.3906797001</v>
      </c>
      <c r="G11" s="1217">
        <v>13.946925111411403</v>
      </c>
      <c r="H11" s="1218">
        <v>1.4941879865255174</v>
      </c>
    </row>
    <row r="12" spans="2:8" ht="15">
      <c r="B12" s="1222" t="s">
        <v>1060</v>
      </c>
      <c r="C12" s="1220">
        <v>517456.67892682005</v>
      </c>
      <c r="D12" s="1220">
        <v>610655.5368720001</v>
      </c>
      <c r="E12" s="1220">
        <v>672458.1601839799</v>
      </c>
      <c r="F12" s="1220">
        <v>670008.69239538</v>
      </c>
      <c r="G12" s="1220">
        <v>18.010948885319237</v>
      </c>
      <c r="H12" s="1221">
        <v>-0.3642557907141395</v>
      </c>
    </row>
    <row r="13" spans="2:8" ht="15">
      <c r="B13" s="1223" t="s">
        <v>1061</v>
      </c>
      <c r="C13" s="1220">
        <v>185604.24107318</v>
      </c>
      <c r="D13" s="1220">
        <v>190460.763128</v>
      </c>
      <c r="E13" s="1220">
        <v>214552.63194989</v>
      </c>
      <c r="F13" s="1220">
        <v>230255.69828432</v>
      </c>
      <c r="G13" s="1220">
        <v>2.616600798957606</v>
      </c>
      <c r="H13" s="1221">
        <v>7.318985986616184</v>
      </c>
    </row>
    <row r="14" spans="2:8" ht="15.75">
      <c r="B14" s="1224"/>
      <c r="C14" s="1220"/>
      <c r="D14" s="1225"/>
      <c r="E14" s="1225"/>
      <c r="F14" s="1225"/>
      <c r="G14" s="1225"/>
      <c r="H14" s="1221"/>
    </row>
    <row r="15" spans="2:8" ht="15.75">
      <c r="B15" s="1226"/>
      <c r="C15" s="1227"/>
      <c r="D15" s="1228"/>
      <c r="E15" s="1228"/>
      <c r="F15" s="1228"/>
      <c r="G15" s="1228"/>
      <c r="H15" s="1229"/>
    </row>
    <row r="16" spans="2:8" ht="15">
      <c r="B16" s="1216" t="s">
        <v>1062</v>
      </c>
      <c r="C16" s="1217">
        <v>120995.11</v>
      </c>
      <c r="D16" s="1217">
        <v>125671.2</v>
      </c>
      <c r="E16" s="1217">
        <v>152199.83332362378</v>
      </c>
      <c r="F16" s="1217">
        <v>161012.30913676738</v>
      </c>
      <c r="G16" s="1217">
        <v>3.864693374798378</v>
      </c>
      <c r="H16" s="1218">
        <v>5.790069292918048</v>
      </c>
    </row>
    <row r="17" spans="2:8" ht="15">
      <c r="B17" s="1230" t="s">
        <v>1060</v>
      </c>
      <c r="C17" s="1220">
        <v>114843.41</v>
      </c>
      <c r="D17" s="1220">
        <v>119612.31999999999</v>
      </c>
      <c r="E17" s="1220">
        <v>144005.5933236238</v>
      </c>
      <c r="F17" s="1220">
        <v>153675.18913676738</v>
      </c>
      <c r="G17" s="1220">
        <v>4.1525325658651155</v>
      </c>
      <c r="H17" s="1221">
        <v>6.714736275148098</v>
      </c>
    </row>
    <row r="18" spans="2:8" ht="15">
      <c r="B18" s="1231" t="s">
        <v>1061</v>
      </c>
      <c r="C18" s="1220">
        <v>6151.7</v>
      </c>
      <c r="D18" s="1220">
        <v>6058.88</v>
      </c>
      <c r="E18" s="1220">
        <v>8194.24</v>
      </c>
      <c r="F18" s="1220">
        <v>7337.12</v>
      </c>
      <c r="G18" s="1220">
        <v>-1.508851211860133</v>
      </c>
      <c r="H18" s="1221">
        <v>-10.460030460420981</v>
      </c>
    </row>
    <row r="19" spans="2:8" ht="15.75">
      <c r="B19" s="1232"/>
      <c r="C19" s="1233"/>
      <c r="D19" s="1234"/>
      <c r="E19" s="1234"/>
      <c r="F19" s="1234"/>
      <c r="G19" s="1235"/>
      <c r="H19" s="1236"/>
    </row>
    <row r="20" spans="2:8" ht="15">
      <c r="B20" s="1237"/>
      <c r="C20" s="1238"/>
      <c r="D20" s="1238"/>
      <c r="E20" s="1238"/>
      <c r="F20" s="1238"/>
      <c r="G20" s="1238"/>
      <c r="H20" s="1239"/>
    </row>
    <row r="21" spans="2:8" ht="15">
      <c r="B21" s="1216" t="s">
        <v>1063</v>
      </c>
      <c r="C21" s="1217">
        <v>824056.04</v>
      </c>
      <c r="D21" s="1217">
        <v>926787.5</v>
      </c>
      <c r="E21" s="1217">
        <v>1039210.6254574936</v>
      </c>
      <c r="F21" s="1217">
        <v>1061276.6998164675</v>
      </c>
      <c r="G21" s="1217">
        <v>12.466562346900574</v>
      </c>
      <c r="H21" s="1218">
        <v>2.1233495711477985</v>
      </c>
    </row>
    <row r="22" spans="2:8" ht="15">
      <c r="B22" s="1230" t="s">
        <v>1060</v>
      </c>
      <c r="C22" s="1220">
        <v>632300.0889268201</v>
      </c>
      <c r="D22" s="1220">
        <v>730267.856872</v>
      </c>
      <c r="E22" s="1220">
        <v>816463.7535076037</v>
      </c>
      <c r="F22" s="1220">
        <v>823683.8815321474</v>
      </c>
      <c r="G22" s="1220">
        <v>15.493872238964428</v>
      </c>
      <c r="H22" s="1221">
        <v>0.8843170310409221</v>
      </c>
    </row>
    <row r="23" spans="2:8" ht="15">
      <c r="B23" s="1231" t="s">
        <v>1064</v>
      </c>
      <c r="C23" s="1220">
        <v>76.73022928474865</v>
      </c>
      <c r="D23" s="1220">
        <v>78.79560922778954</v>
      </c>
      <c r="E23" s="1220">
        <v>78.56576265741802</v>
      </c>
      <c r="F23" s="1220">
        <v>77.61254738510624</v>
      </c>
      <c r="G23" s="1220" t="s">
        <v>3</v>
      </c>
      <c r="H23" s="1221" t="s">
        <v>3</v>
      </c>
    </row>
    <row r="24" spans="2:8" ht="15">
      <c r="B24" s="1230" t="s">
        <v>1061</v>
      </c>
      <c r="C24" s="1220">
        <v>191755.95107318</v>
      </c>
      <c r="D24" s="1220">
        <v>196519.643128</v>
      </c>
      <c r="E24" s="1220">
        <v>222746.87194989</v>
      </c>
      <c r="F24" s="1220">
        <v>237592.81828432</v>
      </c>
      <c r="G24" s="1220">
        <v>2.4842473092279818</v>
      </c>
      <c r="H24" s="1221">
        <v>6.664940434166837</v>
      </c>
    </row>
    <row r="25" spans="2:8" ht="15">
      <c r="B25" s="1231" t="s">
        <v>1064</v>
      </c>
      <c r="C25" s="1220">
        <v>23.269770715251354</v>
      </c>
      <c r="D25" s="1220">
        <v>21.20439077221046</v>
      </c>
      <c r="E25" s="1220">
        <v>21.434237342581994</v>
      </c>
      <c r="F25" s="1220">
        <v>22.387452614893768</v>
      </c>
      <c r="G25" s="1220" t="s">
        <v>3</v>
      </c>
      <c r="H25" s="1221" t="s">
        <v>3</v>
      </c>
    </row>
    <row r="26" spans="2:8" ht="15">
      <c r="B26" s="1242"/>
      <c r="C26" s="1243"/>
      <c r="D26" s="1243"/>
      <c r="E26" s="1243"/>
      <c r="F26" s="1243"/>
      <c r="G26" s="1243"/>
      <c r="H26" s="1244"/>
    </row>
    <row r="27" spans="2:8" ht="15.75">
      <c r="B27" s="1224"/>
      <c r="C27" s="1245"/>
      <c r="D27" s="1246"/>
      <c r="E27" s="1246"/>
      <c r="F27" s="1246"/>
      <c r="G27" s="1247"/>
      <c r="H27" s="1221"/>
    </row>
    <row r="28" spans="2:8" ht="15">
      <c r="B28" s="1216" t="s">
        <v>1065</v>
      </c>
      <c r="C28" s="1217">
        <v>847678.99</v>
      </c>
      <c r="D28" s="1217">
        <v>952332.34</v>
      </c>
      <c r="E28" s="1217">
        <v>1069830.7337942338</v>
      </c>
      <c r="F28" s="1217">
        <v>1089764.2073473174</v>
      </c>
      <c r="G28" s="1217">
        <f>D28/C28*100-100</f>
        <v>12.345870457400395</v>
      </c>
      <c r="H28" s="1218">
        <f>F28/E28*100-100</f>
        <v>1.8632362039542585</v>
      </c>
    </row>
    <row r="29" spans="2:8" ht="15">
      <c r="B29" s="1248"/>
      <c r="C29" s="1249"/>
      <c r="D29" s="1249"/>
      <c r="E29" s="1249"/>
      <c r="F29" s="1249"/>
      <c r="G29" s="1249"/>
      <c r="H29" s="1250"/>
    </row>
    <row r="30" spans="2:8" ht="15.75">
      <c r="B30" s="1251" t="s">
        <v>1066</v>
      </c>
      <c r="C30" s="1245"/>
      <c r="D30" s="1246"/>
      <c r="E30" s="1246"/>
      <c r="F30" s="1246"/>
      <c r="G30" s="1247"/>
      <c r="H30" s="1252"/>
    </row>
    <row r="31" spans="2:8" ht="9" customHeight="1">
      <c r="B31" s="1253"/>
      <c r="C31" s="1217"/>
      <c r="D31" s="1217"/>
      <c r="E31" s="1217"/>
      <c r="F31" s="1217"/>
      <c r="G31" s="1217"/>
      <c r="H31" s="1218"/>
    </row>
    <row r="32" spans="2:8" ht="15.75">
      <c r="B32" s="1216" t="s">
        <v>1067</v>
      </c>
      <c r="C32" s="1245"/>
      <c r="D32" s="1246"/>
      <c r="E32" s="1246"/>
      <c r="F32" s="1246"/>
      <c r="G32" s="1247"/>
      <c r="H32" s="1254"/>
    </row>
    <row r="33" spans="2:8" ht="15">
      <c r="B33" s="1230" t="s">
        <v>1068</v>
      </c>
      <c r="C33" s="1220">
        <v>12.981127553746326</v>
      </c>
      <c r="D33" s="1220">
        <v>23.36549030878764</v>
      </c>
      <c r="E33" s="1220">
        <v>16.48476974075208</v>
      </c>
      <c r="F33" s="1220">
        <v>14.361168375188411</v>
      </c>
      <c r="G33" s="1220" t="s">
        <v>3</v>
      </c>
      <c r="H33" s="1221" t="s">
        <v>3</v>
      </c>
    </row>
    <row r="34" spans="2:8" ht="15">
      <c r="B34" s="1231" t="s">
        <v>1069</v>
      </c>
      <c r="C34" s="1220">
        <v>11.19332249619925</v>
      </c>
      <c r="D34" s="1220">
        <v>18.354890090493324</v>
      </c>
      <c r="E34" s="1220">
        <v>14.089234984696539</v>
      </c>
      <c r="F34" s="1220">
        <v>12.38697512211111</v>
      </c>
      <c r="G34" s="1220" t="s">
        <v>3</v>
      </c>
      <c r="H34" s="1221" t="s">
        <v>3</v>
      </c>
    </row>
    <row r="35" spans="2:8" ht="12.75" customHeight="1">
      <c r="B35" s="1224"/>
      <c r="C35" s="1220"/>
      <c r="D35" s="1220"/>
      <c r="E35" s="1220"/>
      <c r="F35" s="1220"/>
      <c r="G35" s="1220"/>
      <c r="H35" s="1221"/>
    </row>
    <row r="36" spans="2:8" ht="15">
      <c r="B36" s="1216" t="s">
        <v>1070</v>
      </c>
      <c r="C36" s="1217"/>
      <c r="D36" s="1217"/>
      <c r="E36" s="1217"/>
      <c r="F36" s="1217"/>
      <c r="G36" s="1217"/>
      <c r="H36" s="1218"/>
    </row>
    <row r="37" spans="2:8" ht="15">
      <c r="B37" s="1230" t="s">
        <v>1068</v>
      </c>
      <c r="C37" s="1220">
        <v>13.353253370754805</v>
      </c>
      <c r="D37" s="1220">
        <v>24.009510699663174</v>
      </c>
      <c r="E37" s="1220">
        <v>16.97048978922236</v>
      </c>
      <c r="F37" s="1220">
        <v>14.746660577467736</v>
      </c>
      <c r="G37" s="1225" t="s">
        <v>3</v>
      </c>
      <c r="H37" s="1430" t="s">
        <v>3</v>
      </c>
    </row>
    <row r="38" spans="2:8" ht="15">
      <c r="B38" s="1231" t="s">
        <v>1069</v>
      </c>
      <c r="C38" s="1220">
        <v>11.514197879457882</v>
      </c>
      <c r="D38" s="1220">
        <v>18.860803869076058</v>
      </c>
      <c r="E38" s="1220">
        <v>14.504371138085341</v>
      </c>
      <c r="F38" s="1220">
        <v>12.719474692804235</v>
      </c>
      <c r="G38" s="1220" t="s">
        <v>3</v>
      </c>
      <c r="H38" s="1430" t="s">
        <v>3</v>
      </c>
    </row>
    <row r="39" spans="2:8" ht="15">
      <c r="B39" s="1258"/>
      <c r="C39" s="1243"/>
      <c r="D39" s="1243"/>
      <c r="E39" s="1243"/>
      <c r="F39" s="1243"/>
      <c r="G39" s="1243"/>
      <c r="H39" s="1244"/>
    </row>
    <row r="40" spans="2:8" ht="15">
      <c r="B40" s="1259"/>
      <c r="C40" s="1260"/>
      <c r="D40" s="1260"/>
      <c r="E40" s="1260"/>
      <c r="F40" s="1260"/>
      <c r="G40" s="1261"/>
      <c r="H40" s="1262"/>
    </row>
    <row r="41" spans="2:8" ht="15">
      <c r="B41" s="1263" t="s">
        <v>1071</v>
      </c>
      <c r="C41" s="1220">
        <v>100391.6</v>
      </c>
      <c r="D41" s="1225">
        <v>105599.8</v>
      </c>
      <c r="E41" s="1225">
        <v>113808.65484504159</v>
      </c>
      <c r="F41" s="1225">
        <v>112889.1685939925</v>
      </c>
      <c r="G41" s="1220">
        <f>D41/C41*100-100</f>
        <v>5.187884245295422</v>
      </c>
      <c r="H41" s="1221">
        <f>F41/E41*100-100</f>
        <v>-0.8079229583207308</v>
      </c>
    </row>
    <row r="42" spans="2:8" ht="15">
      <c r="B42" s="1263" t="s">
        <v>1072</v>
      </c>
      <c r="C42" s="1220">
        <v>747287.39</v>
      </c>
      <c r="D42" s="1225">
        <v>846732.6399999999</v>
      </c>
      <c r="E42" s="1225">
        <v>956022.0789491922</v>
      </c>
      <c r="F42" s="1225">
        <v>976875.0387533247</v>
      </c>
      <c r="G42" s="1220">
        <f>D42/C42*100-100</f>
        <v>13.307497400698793</v>
      </c>
      <c r="H42" s="1221">
        <f>F42/E42*100-100</f>
        <v>2.1812215704320295</v>
      </c>
    </row>
    <row r="43" spans="2:8" ht="15">
      <c r="B43" s="1263" t="s">
        <v>1073</v>
      </c>
      <c r="C43" s="1220">
        <v>-148067.66000000003</v>
      </c>
      <c r="D43" s="1225">
        <v>-99445.24999999988</v>
      </c>
      <c r="E43" s="1225">
        <v>-208734.68894919218</v>
      </c>
      <c r="F43" s="1225">
        <v>-20852.959804132464</v>
      </c>
      <c r="G43" s="1225" t="s">
        <v>3</v>
      </c>
      <c r="H43" s="1221" t="s">
        <v>3</v>
      </c>
    </row>
    <row r="44" spans="2:8" ht="15">
      <c r="B44" s="1263" t="s">
        <v>1074</v>
      </c>
      <c r="C44" s="1220">
        <v>3031.7</v>
      </c>
      <c r="D44" s="1225">
        <v>15748.5</v>
      </c>
      <c r="E44" s="1225">
        <v>19781.4</v>
      </c>
      <c r="F44" s="1225">
        <v>-1124.3588271975152</v>
      </c>
      <c r="G44" s="1225" t="s">
        <v>3</v>
      </c>
      <c r="H44" s="1221" t="s">
        <v>3</v>
      </c>
    </row>
    <row r="45" spans="2:8" ht="15.75" thickBot="1">
      <c r="B45" s="1264" t="s">
        <v>1075</v>
      </c>
      <c r="C45" s="1265">
        <v>-145035.96000000002</v>
      </c>
      <c r="D45" s="1266">
        <v>-83696.84999999989</v>
      </c>
      <c r="E45" s="1266">
        <v>-188953.248894919</v>
      </c>
      <c r="F45" s="1266">
        <v>-21977.31863132998</v>
      </c>
      <c r="G45" s="1266" t="s">
        <v>3</v>
      </c>
      <c r="H45" s="1429" t="s">
        <v>3</v>
      </c>
    </row>
    <row r="46" spans="2:8" ht="16.5" thickTop="1">
      <c r="B46" s="1268" t="s">
        <v>1076</v>
      </c>
      <c r="C46" s="1197"/>
      <c r="D46" s="1197"/>
      <c r="E46" s="1197"/>
      <c r="F46" s="1197"/>
      <c r="G46" s="1197"/>
      <c r="H46" s="1197"/>
    </row>
    <row r="47" spans="2:8" ht="15.75">
      <c r="B47" s="1269" t="s">
        <v>1077</v>
      </c>
      <c r="C47" s="1197"/>
      <c r="D47" s="1197"/>
      <c r="E47" s="1197"/>
      <c r="F47" s="1197"/>
      <c r="G47" s="1197"/>
      <c r="H47" s="1197"/>
    </row>
    <row r="48" spans="2:8" ht="15.75">
      <c r="B48" s="1270" t="s">
        <v>1078</v>
      </c>
      <c r="C48" s="1197"/>
      <c r="D48" s="1197"/>
      <c r="E48" s="1197"/>
      <c r="F48" s="1197"/>
      <c r="G48" s="1197"/>
      <c r="H48" s="1197"/>
    </row>
    <row r="49" spans="2:8" ht="15.75">
      <c r="B49" s="1271" t="s">
        <v>1079</v>
      </c>
      <c r="C49" s="1197"/>
      <c r="D49" s="1197"/>
      <c r="E49" s="1197"/>
      <c r="F49" s="1197"/>
      <c r="G49" s="1197"/>
      <c r="H49" s="1197"/>
    </row>
    <row r="50" spans="2:8" ht="15.75">
      <c r="B50" s="1272" t="s">
        <v>1080</v>
      </c>
      <c r="C50" s="1273">
        <v>101.14</v>
      </c>
      <c r="D50" s="1274">
        <v>105.46</v>
      </c>
      <c r="E50" s="1273">
        <v>106.73</v>
      </c>
      <c r="F50" s="1274">
        <v>107.31</v>
      </c>
      <c r="G50" s="1275"/>
      <c r="H50" s="1197"/>
    </row>
    <row r="51" spans="2:8" ht="15">
      <c r="B51" s="59"/>
      <c r="C51" s="59"/>
      <c r="D51" s="59"/>
      <c r="E51" s="59"/>
      <c r="F51" s="59"/>
      <c r="G51" s="59"/>
      <c r="H51" s="59"/>
    </row>
  </sheetData>
  <sheetProtection/>
  <mergeCells count="4">
    <mergeCell ref="B1:H1"/>
    <mergeCell ref="B2:H2"/>
    <mergeCell ref="B3:H3"/>
    <mergeCell ref="G6:H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0.421875" style="219" customWidth="1"/>
    <col min="2" max="2" width="8.421875" style="218" bestFit="1" customWidth="1"/>
    <col min="3" max="3" width="10.57421875" style="218" customWidth="1"/>
    <col min="4" max="4" width="9.8515625" style="218" customWidth="1"/>
    <col min="5" max="5" width="10.421875" style="218" customWidth="1"/>
    <col min="6" max="6" width="9.8515625" style="218" customWidth="1"/>
    <col min="7" max="7" width="10.00390625" style="218" customWidth="1"/>
    <col min="8" max="8" width="9.421875" style="218" customWidth="1"/>
    <col min="9" max="12" width="8.28125" style="218" customWidth="1"/>
    <col min="13" max="16384" width="9.140625" style="218" customWidth="1"/>
  </cols>
  <sheetData>
    <row r="1" spans="1:12" ht="14.25">
      <c r="A1" s="1438" t="s">
        <v>164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</row>
    <row r="2" spans="1:12" ht="15.75">
      <c r="A2" s="1439" t="s">
        <v>88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</row>
    <row r="3" spans="1:12" ht="14.25">
      <c r="A3" s="1440" t="s">
        <v>165</v>
      </c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</row>
    <row r="4" spans="1:12" ht="14.25">
      <c r="A4" s="1441" t="s">
        <v>166</v>
      </c>
      <c r="B4" s="1441"/>
      <c r="C4" s="1441"/>
      <c r="D4" s="1441"/>
      <c r="E4" s="1441"/>
      <c r="F4" s="1441"/>
      <c r="G4" s="1441"/>
      <c r="H4" s="1441"/>
      <c r="I4" s="1441"/>
      <c r="J4" s="1441"/>
      <c r="K4" s="1441"/>
      <c r="L4" s="1441"/>
    </row>
    <row r="5" spans="1:12" ht="14.25" customHeight="1">
      <c r="A5" s="1442" t="s">
        <v>167</v>
      </c>
      <c r="B5" s="1442" t="s">
        <v>168</v>
      </c>
      <c r="C5" s="1340" t="s">
        <v>169</v>
      </c>
      <c r="D5" s="1444" t="s">
        <v>170</v>
      </c>
      <c r="E5" s="1444"/>
      <c r="F5" s="1444" t="s">
        <v>1108</v>
      </c>
      <c r="G5" s="1444"/>
      <c r="H5" s="1444"/>
      <c r="I5" s="1445" t="s">
        <v>171</v>
      </c>
      <c r="J5" s="1446"/>
      <c r="K5" s="1446"/>
      <c r="L5" s="1447"/>
    </row>
    <row r="6" spans="1:12" ht="14.25">
      <c r="A6" s="1443"/>
      <c r="B6" s="1443"/>
      <c r="C6" s="1341" t="str">
        <f>H6</f>
        <v>Oct/Nov</v>
      </c>
      <c r="D6" s="1341" t="str">
        <f>G6</f>
        <v>Sep/Oct</v>
      </c>
      <c r="E6" s="1341" t="str">
        <f>H6</f>
        <v>Oct/Nov</v>
      </c>
      <c r="F6" s="1341" t="s">
        <v>172</v>
      </c>
      <c r="G6" s="1341" t="s">
        <v>173</v>
      </c>
      <c r="H6" s="1341" t="s">
        <v>174</v>
      </c>
      <c r="I6" s="1342" t="s">
        <v>175</v>
      </c>
      <c r="J6" s="1342" t="s">
        <v>175</v>
      </c>
      <c r="K6" s="1342" t="s">
        <v>176</v>
      </c>
      <c r="L6" s="1342" t="s">
        <v>176</v>
      </c>
    </row>
    <row r="7" spans="1:12" ht="14.25">
      <c r="A7" s="1342">
        <v>1</v>
      </c>
      <c r="B7" s="1342">
        <v>2</v>
      </c>
      <c r="C7" s="1342">
        <v>3</v>
      </c>
      <c r="D7" s="1342">
        <v>4</v>
      </c>
      <c r="E7" s="1342">
        <v>5</v>
      </c>
      <c r="F7" s="1342">
        <v>6</v>
      </c>
      <c r="G7" s="1342">
        <v>7</v>
      </c>
      <c r="H7" s="1342">
        <v>8</v>
      </c>
      <c r="I7" s="1343" t="s">
        <v>177</v>
      </c>
      <c r="J7" s="1343" t="s">
        <v>178</v>
      </c>
      <c r="K7" s="1343" t="s">
        <v>179</v>
      </c>
      <c r="L7" s="1343" t="s">
        <v>180</v>
      </c>
    </row>
    <row r="8" spans="1:12" ht="14.25">
      <c r="A8" s="1344">
        <v>1</v>
      </c>
      <c r="B8" s="1345">
        <v>2</v>
      </c>
      <c r="C8" s="1345">
        <v>3</v>
      </c>
      <c r="D8" s="1345">
        <v>4</v>
      </c>
      <c r="E8" s="1345">
        <v>5</v>
      </c>
      <c r="F8" s="1345">
        <v>6</v>
      </c>
      <c r="G8" s="1345">
        <v>7</v>
      </c>
      <c r="H8" s="1345">
        <v>8</v>
      </c>
      <c r="I8" s="1345">
        <v>9</v>
      </c>
      <c r="J8" s="1345">
        <v>10</v>
      </c>
      <c r="K8" s="1345">
        <v>11</v>
      </c>
      <c r="L8" s="1345">
        <v>12</v>
      </c>
    </row>
    <row r="9" spans="1:12" ht="14.25">
      <c r="A9" s="1346" t="s">
        <v>181</v>
      </c>
      <c r="B9" s="1347">
        <v>100</v>
      </c>
      <c r="C9" s="1348">
        <v>100.37</v>
      </c>
      <c r="D9" s="1348">
        <v>108.37</v>
      </c>
      <c r="E9" s="1348">
        <v>110.85</v>
      </c>
      <c r="F9" s="1348">
        <v>115.5</v>
      </c>
      <c r="G9" s="1348">
        <v>115.66</v>
      </c>
      <c r="H9" s="1348">
        <v>116.12</v>
      </c>
      <c r="I9" s="1348">
        <v>10.44</v>
      </c>
      <c r="J9" s="1348">
        <v>2.3</v>
      </c>
      <c r="K9" s="1348">
        <v>4.75</v>
      </c>
      <c r="L9" s="1348">
        <v>0.4</v>
      </c>
    </row>
    <row r="10" spans="1:12" ht="14.25">
      <c r="A10" s="1346" t="s">
        <v>182</v>
      </c>
      <c r="B10" s="1349">
        <v>43.91</v>
      </c>
      <c r="C10" s="1348">
        <v>101.28</v>
      </c>
      <c r="D10" s="1348">
        <v>110.78</v>
      </c>
      <c r="E10" s="1348">
        <v>113.54</v>
      </c>
      <c r="F10" s="1348">
        <v>116.61</v>
      </c>
      <c r="G10" s="1348">
        <v>117.07</v>
      </c>
      <c r="H10" s="1348">
        <v>116.5</v>
      </c>
      <c r="I10" s="1348">
        <v>12.11</v>
      </c>
      <c r="J10" s="1348">
        <v>2.49</v>
      </c>
      <c r="K10" s="1348">
        <v>2.61</v>
      </c>
      <c r="L10" s="1348">
        <v>-0.48</v>
      </c>
    </row>
    <row r="11" spans="1:12" ht="14.25">
      <c r="A11" s="1344" t="s">
        <v>183</v>
      </c>
      <c r="B11" s="1345">
        <v>11.33</v>
      </c>
      <c r="C11" s="1350">
        <v>100.48</v>
      </c>
      <c r="D11" s="1350">
        <v>106.07</v>
      </c>
      <c r="E11" s="1350">
        <v>109.95</v>
      </c>
      <c r="F11" s="1350">
        <v>112.17</v>
      </c>
      <c r="G11" s="1350">
        <v>111.74</v>
      </c>
      <c r="H11" s="1350">
        <v>111.57</v>
      </c>
      <c r="I11" s="1350">
        <v>9.43</v>
      </c>
      <c r="J11" s="1350">
        <v>3.66</v>
      </c>
      <c r="K11" s="1350">
        <v>1.47</v>
      </c>
      <c r="L11" s="1350">
        <v>-0.16</v>
      </c>
    </row>
    <row r="12" spans="1:12" ht="14.25">
      <c r="A12" s="1344" t="s">
        <v>184</v>
      </c>
      <c r="B12" s="1345">
        <v>1.84</v>
      </c>
      <c r="C12" s="1350">
        <v>96.05</v>
      </c>
      <c r="D12" s="1350">
        <v>127.44</v>
      </c>
      <c r="E12" s="1350">
        <v>138.45</v>
      </c>
      <c r="F12" s="1350">
        <v>138.52</v>
      </c>
      <c r="G12" s="1350">
        <v>135.55</v>
      </c>
      <c r="H12" s="1350">
        <v>135.22</v>
      </c>
      <c r="I12" s="1350">
        <v>44.14</v>
      </c>
      <c r="J12" s="1350">
        <v>8.64</v>
      </c>
      <c r="K12" s="1350">
        <v>-2.34</v>
      </c>
      <c r="L12" s="1350">
        <v>-0.25</v>
      </c>
    </row>
    <row r="13" spans="1:12" ht="14.25">
      <c r="A13" s="1344" t="s">
        <v>185</v>
      </c>
      <c r="B13" s="1345">
        <v>5.52</v>
      </c>
      <c r="C13" s="1350">
        <v>119.73</v>
      </c>
      <c r="D13" s="1350">
        <v>129.98</v>
      </c>
      <c r="E13" s="1350">
        <v>124.57</v>
      </c>
      <c r="F13" s="1350">
        <v>131.55</v>
      </c>
      <c r="G13" s="1350">
        <v>139.82</v>
      </c>
      <c r="H13" s="1350">
        <v>137.65</v>
      </c>
      <c r="I13" s="1350">
        <v>4.04</v>
      </c>
      <c r="J13" s="1350">
        <v>-4.16</v>
      </c>
      <c r="K13" s="1350">
        <v>10.5</v>
      </c>
      <c r="L13" s="1350">
        <v>-1.55</v>
      </c>
    </row>
    <row r="14" spans="1:12" ht="14.25">
      <c r="A14" s="1344" t="s">
        <v>186</v>
      </c>
      <c r="B14" s="1345">
        <v>6.75</v>
      </c>
      <c r="C14" s="1350">
        <v>96.25</v>
      </c>
      <c r="D14" s="1350">
        <v>106.92</v>
      </c>
      <c r="E14" s="1350">
        <v>105.52</v>
      </c>
      <c r="F14" s="1350">
        <v>111.16</v>
      </c>
      <c r="G14" s="1350">
        <v>110.65</v>
      </c>
      <c r="H14" s="1350">
        <v>109.61</v>
      </c>
      <c r="I14" s="1350">
        <v>9.63</v>
      </c>
      <c r="J14" s="1350">
        <v>-1.31</v>
      </c>
      <c r="K14" s="1350">
        <v>3.87</v>
      </c>
      <c r="L14" s="1350">
        <v>-0.94</v>
      </c>
    </row>
    <row r="15" spans="1:12" ht="14.25">
      <c r="A15" s="1344" t="s">
        <v>187</v>
      </c>
      <c r="B15" s="1345">
        <v>5.24</v>
      </c>
      <c r="C15" s="1350">
        <v>98.07</v>
      </c>
      <c r="D15" s="1350">
        <v>108.83</v>
      </c>
      <c r="E15" s="1350">
        <v>109.72</v>
      </c>
      <c r="F15" s="1350">
        <v>112.79</v>
      </c>
      <c r="G15" s="1350">
        <v>112.74</v>
      </c>
      <c r="H15" s="1350">
        <v>113.06</v>
      </c>
      <c r="I15" s="1350">
        <v>11.87</v>
      </c>
      <c r="J15" s="1350">
        <v>0.82</v>
      </c>
      <c r="K15" s="1350">
        <v>3.05</v>
      </c>
      <c r="L15" s="1350">
        <v>0.28</v>
      </c>
    </row>
    <row r="16" spans="1:12" ht="14.25">
      <c r="A16" s="1344" t="s">
        <v>188</v>
      </c>
      <c r="B16" s="1345">
        <v>2.95</v>
      </c>
      <c r="C16" s="1350">
        <v>99.64</v>
      </c>
      <c r="D16" s="1350">
        <v>116.99</v>
      </c>
      <c r="E16" s="1350">
        <v>140.6</v>
      </c>
      <c r="F16" s="1350">
        <v>112.38</v>
      </c>
      <c r="G16" s="1350">
        <v>112.54</v>
      </c>
      <c r="H16" s="1350">
        <v>112.74</v>
      </c>
      <c r="I16" s="1350">
        <v>41.1</v>
      </c>
      <c r="J16" s="1350">
        <v>20.18</v>
      </c>
      <c r="K16" s="1350">
        <v>-19.82</v>
      </c>
      <c r="L16" s="1350">
        <v>0.17</v>
      </c>
    </row>
    <row r="17" spans="1:12" ht="14.25">
      <c r="A17" s="1344" t="s">
        <v>189</v>
      </c>
      <c r="B17" s="1345">
        <v>2.08</v>
      </c>
      <c r="C17" s="1350">
        <v>97.76</v>
      </c>
      <c r="D17" s="1350">
        <v>107.12</v>
      </c>
      <c r="E17" s="1350">
        <v>107.77</v>
      </c>
      <c r="F17" s="1350">
        <v>122.03</v>
      </c>
      <c r="G17" s="1350">
        <v>117.82</v>
      </c>
      <c r="H17" s="1350">
        <v>111.25</v>
      </c>
      <c r="I17" s="1350">
        <v>10.24</v>
      </c>
      <c r="J17" s="1350">
        <v>0.61</v>
      </c>
      <c r="K17" s="1350">
        <v>3.23</v>
      </c>
      <c r="L17" s="1350">
        <v>-5.58</v>
      </c>
    </row>
    <row r="18" spans="1:12" ht="14.25">
      <c r="A18" s="1344" t="s">
        <v>190</v>
      </c>
      <c r="B18" s="1345">
        <v>1.74</v>
      </c>
      <c r="C18" s="1350">
        <v>100.57</v>
      </c>
      <c r="D18" s="1350">
        <v>102.32</v>
      </c>
      <c r="E18" s="1350">
        <v>107.79</v>
      </c>
      <c r="F18" s="1350">
        <v>120.02</v>
      </c>
      <c r="G18" s="1350">
        <v>120.55</v>
      </c>
      <c r="H18" s="1350">
        <v>122.03</v>
      </c>
      <c r="I18" s="1350">
        <v>7.18</v>
      </c>
      <c r="J18" s="1350">
        <v>5.35</v>
      </c>
      <c r="K18" s="1350">
        <v>13.21</v>
      </c>
      <c r="L18" s="1350">
        <v>1.23</v>
      </c>
    </row>
    <row r="19" spans="1:12" ht="14.25">
      <c r="A19" s="1344" t="s">
        <v>191</v>
      </c>
      <c r="B19" s="1345">
        <v>1.21</v>
      </c>
      <c r="C19" s="1350">
        <v>101.03</v>
      </c>
      <c r="D19" s="1350">
        <v>110.72</v>
      </c>
      <c r="E19" s="1350">
        <v>112.9</v>
      </c>
      <c r="F19" s="1350">
        <v>121.1</v>
      </c>
      <c r="G19" s="1350">
        <v>121.85</v>
      </c>
      <c r="H19" s="1350">
        <v>121.77</v>
      </c>
      <c r="I19" s="1350">
        <v>11.75</v>
      </c>
      <c r="J19" s="1350">
        <v>1.96</v>
      </c>
      <c r="K19" s="1350">
        <v>7.86</v>
      </c>
      <c r="L19" s="1350">
        <v>-0.06</v>
      </c>
    </row>
    <row r="20" spans="1:12" ht="14.25">
      <c r="A20" s="1344" t="s">
        <v>192</v>
      </c>
      <c r="B20" s="1345">
        <v>1.24</v>
      </c>
      <c r="C20" s="1350">
        <v>99.87</v>
      </c>
      <c r="D20" s="1350">
        <v>103.13</v>
      </c>
      <c r="E20" s="1350">
        <v>104.57</v>
      </c>
      <c r="F20" s="1350">
        <v>107.87</v>
      </c>
      <c r="G20" s="1350">
        <v>108.01</v>
      </c>
      <c r="H20" s="1350">
        <v>108.4</v>
      </c>
      <c r="I20" s="1350">
        <v>4.7</v>
      </c>
      <c r="J20" s="1350">
        <v>1.39</v>
      </c>
      <c r="K20" s="1350">
        <v>3.66</v>
      </c>
      <c r="L20" s="1350">
        <v>0.35</v>
      </c>
    </row>
    <row r="21" spans="1:12" ht="14.25">
      <c r="A21" s="1344" t="s">
        <v>193</v>
      </c>
      <c r="B21" s="1345">
        <v>0.68</v>
      </c>
      <c r="C21" s="1350">
        <v>99.89</v>
      </c>
      <c r="D21" s="1350">
        <v>107.84</v>
      </c>
      <c r="E21" s="1350">
        <v>112.72</v>
      </c>
      <c r="F21" s="1350">
        <v>122.25</v>
      </c>
      <c r="G21" s="1350">
        <v>122.25</v>
      </c>
      <c r="H21" s="1350">
        <v>125.81</v>
      </c>
      <c r="I21" s="1350">
        <v>12.84</v>
      </c>
      <c r="J21" s="1350">
        <v>4.52</v>
      </c>
      <c r="K21" s="1350">
        <v>11.61</v>
      </c>
      <c r="L21" s="1350">
        <v>2.91</v>
      </c>
    </row>
    <row r="22" spans="1:12" ht="14.25">
      <c r="A22" s="1344" t="s">
        <v>194</v>
      </c>
      <c r="B22" s="1345">
        <v>0.41</v>
      </c>
      <c r="C22" s="1350">
        <v>99.9</v>
      </c>
      <c r="D22" s="1350">
        <v>106.15</v>
      </c>
      <c r="E22" s="1350">
        <v>107.79</v>
      </c>
      <c r="F22" s="1350">
        <v>109.57</v>
      </c>
      <c r="G22" s="1350">
        <v>109.57</v>
      </c>
      <c r="H22" s="1350">
        <v>111.57</v>
      </c>
      <c r="I22" s="1350">
        <v>7.9</v>
      </c>
      <c r="J22" s="1350">
        <v>1.54</v>
      </c>
      <c r="K22" s="1350">
        <v>3.5</v>
      </c>
      <c r="L22" s="1350">
        <v>1.83</v>
      </c>
    </row>
    <row r="23" spans="1:12" ht="14.25">
      <c r="A23" s="1344" t="s">
        <v>195</v>
      </c>
      <c r="B23" s="1345">
        <v>2.92</v>
      </c>
      <c r="C23" s="1350">
        <v>99.3</v>
      </c>
      <c r="D23" s="1350">
        <v>105.49</v>
      </c>
      <c r="E23" s="1350">
        <v>108.34</v>
      </c>
      <c r="F23" s="1350">
        <v>115.14</v>
      </c>
      <c r="G23" s="1350">
        <v>115.28</v>
      </c>
      <c r="H23" s="1350">
        <v>115.62</v>
      </c>
      <c r="I23" s="1350">
        <v>9.1</v>
      </c>
      <c r="J23" s="1350">
        <v>2.71</v>
      </c>
      <c r="K23" s="1350">
        <v>6.72</v>
      </c>
      <c r="L23" s="1350">
        <v>0.29</v>
      </c>
    </row>
    <row r="24" spans="1:12" ht="14.25">
      <c r="A24" s="1351"/>
      <c r="B24" s="1352"/>
      <c r="C24" s="1352"/>
      <c r="D24" s="1352"/>
      <c r="E24" s="1352"/>
      <c r="F24" s="1352"/>
      <c r="G24" s="1352"/>
      <c r="H24" s="1352"/>
      <c r="I24" s="1352"/>
      <c r="J24" s="1352"/>
      <c r="K24" s="1352"/>
      <c r="L24" s="1353"/>
    </row>
    <row r="25" spans="1:12" ht="14.25">
      <c r="A25" s="1346" t="s">
        <v>196</v>
      </c>
      <c r="B25" s="1349">
        <v>56.09</v>
      </c>
      <c r="C25" s="1348">
        <v>99.67</v>
      </c>
      <c r="D25" s="1348">
        <v>106.51</v>
      </c>
      <c r="E25" s="1348">
        <v>108.8</v>
      </c>
      <c r="F25" s="1348">
        <v>114.63</v>
      </c>
      <c r="G25" s="1348">
        <v>114.57</v>
      </c>
      <c r="H25" s="1348">
        <v>115.83</v>
      </c>
      <c r="I25" s="1348">
        <v>9.16</v>
      </c>
      <c r="J25" s="1348">
        <v>2.15</v>
      </c>
      <c r="K25" s="1348">
        <v>6.46</v>
      </c>
      <c r="L25" s="1348">
        <v>1.1</v>
      </c>
    </row>
    <row r="26" spans="1:12" ht="14.25">
      <c r="A26" s="1344" t="s">
        <v>197</v>
      </c>
      <c r="B26" s="1345">
        <v>7.19</v>
      </c>
      <c r="C26" s="1350">
        <v>99.6</v>
      </c>
      <c r="D26" s="1350">
        <v>109.31</v>
      </c>
      <c r="E26" s="1350">
        <v>114.12</v>
      </c>
      <c r="F26" s="1350">
        <v>121.59</v>
      </c>
      <c r="G26" s="1350">
        <v>121.59</v>
      </c>
      <c r="H26" s="1350">
        <v>124.62</v>
      </c>
      <c r="I26" s="1350">
        <v>14.57</v>
      </c>
      <c r="J26" s="1350">
        <v>4.4</v>
      </c>
      <c r="K26" s="1350">
        <v>9.21</v>
      </c>
      <c r="L26" s="1350">
        <v>2.49</v>
      </c>
    </row>
    <row r="27" spans="1:12" ht="14.25">
      <c r="A27" s="1344" t="s">
        <v>198</v>
      </c>
      <c r="B27" s="1345">
        <v>20.3</v>
      </c>
      <c r="C27" s="1350">
        <v>100.04</v>
      </c>
      <c r="D27" s="1350">
        <v>109.23</v>
      </c>
      <c r="E27" s="1350">
        <v>111.43</v>
      </c>
      <c r="F27" s="1350">
        <v>119.57</v>
      </c>
      <c r="G27" s="1350">
        <v>119.49</v>
      </c>
      <c r="H27" s="1350">
        <v>121.33</v>
      </c>
      <c r="I27" s="1350">
        <v>11.39</v>
      </c>
      <c r="J27" s="1350">
        <v>2.01</v>
      </c>
      <c r="K27" s="1350">
        <v>8.89</v>
      </c>
      <c r="L27" s="1350">
        <v>1.54</v>
      </c>
    </row>
    <row r="28" spans="1:12" ht="14.25">
      <c r="A28" s="1344" t="s">
        <v>199</v>
      </c>
      <c r="B28" s="1345">
        <v>4.3</v>
      </c>
      <c r="C28" s="1350">
        <v>99.62</v>
      </c>
      <c r="D28" s="1350">
        <v>103.11</v>
      </c>
      <c r="E28" s="1350">
        <v>105.57</v>
      </c>
      <c r="F28" s="1350">
        <v>111.11</v>
      </c>
      <c r="G28" s="1350">
        <v>111.08</v>
      </c>
      <c r="H28" s="1350">
        <v>112.83</v>
      </c>
      <c r="I28" s="1350">
        <v>5.97</v>
      </c>
      <c r="J28" s="1350">
        <v>2.39</v>
      </c>
      <c r="K28" s="1350">
        <v>6.87</v>
      </c>
      <c r="L28" s="1350">
        <v>1.57</v>
      </c>
    </row>
    <row r="29" spans="1:12" ht="14.25">
      <c r="A29" s="1344" t="s">
        <v>200</v>
      </c>
      <c r="B29" s="1345">
        <v>3.47</v>
      </c>
      <c r="C29" s="1350">
        <v>99.81</v>
      </c>
      <c r="D29" s="1350">
        <v>101.2</v>
      </c>
      <c r="E29" s="1350">
        <v>101.64</v>
      </c>
      <c r="F29" s="1350">
        <v>105.18</v>
      </c>
      <c r="G29" s="1350">
        <v>105.18</v>
      </c>
      <c r="H29" s="1350">
        <v>105.42</v>
      </c>
      <c r="I29" s="1350">
        <v>1.83</v>
      </c>
      <c r="J29" s="1350">
        <v>0.44</v>
      </c>
      <c r="K29" s="1350">
        <v>3.72</v>
      </c>
      <c r="L29" s="1350">
        <v>0.23</v>
      </c>
    </row>
    <row r="30" spans="1:12" ht="14.25">
      <c r="A30" s="1344" t="s">
        <v>201</v>
      </c>
      <c r="B30" s="1345">
        <v>5.34</v>
      </c>
      <c r="C30" s="1350">
        <v>102.12</v>
      </c>
      <c r="D30" s="1350">
        <v>101.48</v>
      </c>
      <c r="E30" s="1350">
        <v>107.07</v>
      </c>
      <c r="F30" s="1350">
        <v>99.88</v>
      </c>
      <c r="G30" s="1350">
        <v>100</v>
      </c>
      <c r="H30" s="1350">
        <v>100.2</v>
      </c>
      <c r="I30" s="1350">
        <v>4.84</v>
      </c>
      <c r="J30" s="1350">
        <v>5.5</v>
      </c>
      <c r="K30" s="1350">
        <v>-6.41</v>
      </c>
      <c r="L30" s="1350">
        <v>0.2</v>
      </c>
    </row>
    <row r="31" spans="1:12" ht="14.25">
      <c r="A31" s="1344" t="s">
        <v>202</v>
      </c>
      <c r="B31" s="1345">
        <v>2.82</v>
      </c>
      <c r="C31" s="1350">
        <v>99.86</v>
      </c>
      <c r="D31" s="1350">
        <v>103.58</v>
      </c>
      <c r="E31" s="1350">
        <v>105.61</v>
      </c>
      <c r="F31" s="1350">
        <v>105.29</v>
      </c>
      <c r="G31" s="1350">
        <v>105.29</v>
      </c>
      <c r="H31" s="1350">
        <v>105.02</v>
      </c>
      <c r="I31" s="1350">
        <v>5.76</v>
      </c>
      <c r="J31" s="1350">
        <v>1.97</v>
      </c>
      <c r="K31" s="1350">
        <v>-0.56</v>
      </c>
      <c r="L31" s="1350">
        <v>-0.25</v>
      </c>
    </row>
    <row r="32" spans="1:12" ht="14.25">
      <c r="A32" s="1344" t="s">
        <v>203</v>
      </c>
      <c r="B32" s="1345">
        <v>2.46</v>
      </c>
      <c r="C32" s="1350">
        <v>99.93</v>
      </c>
      <c r="D32" s="1350">
        <v>102.74</v>
      </c>
      <c r="E32" s="1350">
        <v>103.65</v>
      </c>
      <c r="F32" s="1350">
        <v>106.43</v>
      </c>
      <c r="G32" s="1350">
        <v>106.43</v>
      </c>
      <c r="H32" s="1350">
        <v>106.92</v>
      </c>
      <c r="I32" s="1350">
        <v>3.72</v>
      </c>
      <c r="J32" s="1350">
        <v>0.88</v>
      </c>
      <c r="K32" s="1350">
        <v>3.16</v>
      </c>
      <c r="L32" s="1350">
        <v>0.46</v>
      </c>
    </row>
    <row r="33" spans="1:12" ht="14.25">
      <c r="A33" s="1344" t="s">
        <v>204</v>
      </c>
      <c r="B33" s="1345">
        <v>7.41</v>
      </c>
      <c r="C33" s="1350">
        <v>97.07</v>
      </c>
      <c r="D33" s="1350">
        <v>109.14</v>
      </c>
      <c r="E33" s="1350">
        <v>109.16</v>
      </c>
      <c r="F33" s="1350">
        <v>119.58</v>
      </c>
      <c r="G33" s="1350">
        <v>119.58</v>
      </c>
      <c r="H33" s="1350">
        <v>120.08</v>
      </c>
      <c r="I33" s="1350">
        <v>12.45</v>
      </c>
      <c r="J33" s="1350">
        <v>0.02</v>
      </c>
      <c r="K33" s="1350">
        <v>10</v>
      </c>
      <c r="L33" s="1350">
        <v>0.42</v>
      </c>
    </row>
    <row r="34" spans="1:12" ht="14.25">
      <c r="A34" s="1344" t="s">
        <v>205</v>
      </c>
      <c r="B34" s="1345">
        <v>2.81</v>
      </c>
      <c r="C34" s="1350">
        <v>99.02</v>
      </c>
      <c r="D34" s="1350">
        <v>101.48</v>
      </c>
      <c r="E34" s="1350">
        <v>101.41</v>
      </c>
      <c r="F34" s="1350">
        <v>114.59</v>
      </c>
      <c r="G34" s="1350">
        <v>113.53</v>
      </c>
      <c r="H34" s="1350">
        <v>113.76</v>
      </c>
      <c r="I34" s="1350">
        <v>2.41</v>
      </c>
      <c r="J34" s="1350">
        <v>-0.07</v>
      </c>
      <c r="K34" s="1350">
        <v>12.18</v>
      </c>
      <c r="L34" s="1350">
        <v>0.2</v>
      </c>
    </row>
    <row r="35" spans="1:12" ht="14.25">
      <c r="A35" s="1448"/>
      <c r="B35" s="1449"/>
      <c r="C35" s="1449"/>
      <c r="D35" s="1449"/>
      <c r="E35" s="1449"/>
      <c r="F35" s="1449"/>
      <c r="G35" s="1449"/>
      <c r="H35" s="1449"/>
      <c r="I35" s="1449"/>
      <c r="J35" s="1449"/>
      <c r="K35" s="1449"/>
      <c r="L35" s="1450"/>
    </row>
    <row r="36" spans="1:12" ht="14.25">
      <c r="A36" s="1451" t="s">
        <v>206</v>
      </c>
      <c r="B36" s="1452"/>
      <c r="C36" s="1452"/>
      <c r="D36" s="1452"/>
      <c r="E36" s="1452"/>
      <c r="F36" s="1452"/>
      <c r="G36" s="1452"/>
      <c r="H36" s="1452"/>
      <c r="I36" s="1452"/>
      <c r="J36" s="1452"/>
      <c r="K36" s="1452"/>
      <c r="L36" s="1453"/>
    </row>
    <row r="37" spans="1:12" ht="14.25">
      <c r="A37" s="1354" t="s">
        <v>181</v>
      </c>
      <c r="B37" s="1355">
        <v>100</v>
      </c>
      <c r="C37" s="1350">
        <v>100.54</v>
      </c>
      <c r="D37" s="1350">
        <v>109.41</v>
      </c>
      <c r="E37" s="1350">
        <v>112.41</v>
      </c>
      <c r="F37" s="1350">
        <v>115.39</v>
      </c>
      <c r="G37" s="1350">
        <v>115.68</v>
      </c>
      <c r="H37" s="1350">
        <v>115.82</v>
      </c>
      <c r="I37" s="1350">
        <v>11.8</v>
      </c>
      <c r="J37" s="1350">
        <v>2.74</v>
      </c>
      <c r="K37" s="1350">
        <v>3.04</v>
      </c>
      <c r="L37" s="1350">
        <v>0.12</v>
      </c>
    </row>
    <row r="38" spans="1:12" ht="14.25">
      <c r="A38" s="1354" t="s">
        <v>182</v>
      </c>
      <c r="B38" s="1350">
        <v>39.77</v>
      </c>
      <c r="C38" s="1350">
        <v>101.86</v>
      </c>
      <c r="D38" s="1350">
        <v>111.82</v>
      </c>
      <c r="E38" s="1350">
        <v>115.94</v>
      </c>
      <c r="F38" s="1350">
        <v>117.76</v>
      </c>
      <c r="G38" s="1350">
        <v>118.58</v>
      </c>
      <c r="H38" s="1350">
        <v>117.4</v>
      </c>
      <c r="I38" s="1350">
        <v>13.83</v>
      </c>
      <c r="J38" s="1350">
        <v>3.68</v>
      </c>
      <c r="K38" s="1350">
        <v>1.26</v>
      </c>
      <c r="L38" s="1350">
        <v>-1</v>
      </c>
    </row>
    <row r="39" spans="1:12" ht="14.25">
      <c r="A39" s="1354" t="s">
        <v>196</v>
      </c>
      <c r="B39" s="1350">
        <v>60.23</v>
      </c>
      <c r="C39" s="1350">
        <v>99.69</v>
      </c>
      <c r="D39" s="1350">
        <v>107.85</v>
      </c>
      <c r="E39" s="1350">
        <v>110.14</v>
      </c>
      <c r="F39" s="1350">
        <v>113.85</v>
      </c>
      <c r="G39" s="1350">
        <v>113.81</v>
      </c>
      <c r="H39" s="1350">
        <v>114.79</v>
      </c>
      <c r="I39" s="1350">
        <v>10.48</v>
      </c>
      <c r="J39" s="1350">
        <v>2.12</v>
      </c>
      <c r="K39" s="1350">
        <v>4.23</v>
      </c>
      <c r="L39" s="1350">
        <v>0.86</v>
      </c>
    </row>
    <row r="40" spans="1:12" ht="14.25">
      <c r="A40" s="1454"/>
      <c r="B40" s="1455"/>
      <c r="C40" s="1455"/>
      <c r="D40" s="1455"/>
      <c r="E40" s="1455"/>
      <c r="F40" s="1455"/>
      <c r="G40" s="1455"/>
      <c r="H40" s="1455"/>
      <c r="I40" s="1455"/>
      <c r="J40" s="1455"/>
      <c r="K40" s="1455"/>
      <c r="L40" s="1456"/>
    </row>
    <row r="41" spans="1:12" ht="14.25">
      <c r="A41" s="1451" t="s">
        <v>207</v>
      </c>
      <c r="B41" s="1452"/>
      <c r="C41" s="1452"/>
      <c r="D41" s="1452"/>
      <c r="E41" s="1452"/>
      <c r="F41" s="1452"/>
      <c r="G41" s="1452"/>
      <c r="H41" s="1452"/>
      <c r="I41" s="1452"/>
      <c r="J41" s="1452"/>
      <c r="K41" s="1452"/>
      <c r="L41" s="1453"/>
    </row>
    <row r="42" spans="1:12" ht="14.25">
      <c r="A42" s="1344" t="s">
        <v>181</v>
      </c>
      <c r="B42" s="1355">
        <v>100</v>
      </c>
      <c r="C42" s="1350">
        <v>100.56</v>
      </c>
      <c r="D42" s="1350">
        <v>107.97</v>
      </c>
      <c r="E42" s="1350">
        <v>109.7</v>
      </c>
      <c r="F42" s="1350">
        <v>114.5</v>
      </c>
      <c r="G42" s="1350">
        <v>114.64</v>
      </c>
      <c r="H42" s="1350">
        <v>115.33</v>
      </c>
      <c r="I42" s="1350">
        <v>9.09</v>
      </c>
      <c r="J42" s="1350">
        <v>1.6</v>
      </c>
      <c r="K42" s="1350">
        <v>5.13</v>
      </c>
      <c r="L42" s="1350">
        <v>0.6</v>
      </c>
    </row>
    <row r="43" spans="1:12" ht="14.25">
      <c r="A43" s="1344" t="s">
        <v>182</v>
      </c>
      <c r="B43" s="1345">
        <v>44.14</v>
      </c>
      <c r="C43" s="1350">
        <v>101.69</v>
      </c>
      <c r="D43" s="1350">
        <v>111.23</v>
      </c>
      <c r="E43" s="1350">
        <v>112.69</v>
      </c>
      <c r="F43" s="1350">
        <v>116.59</v>
      </c>
      <c r="G43" s="1350">
        <v>117</v>
      </c>
      <c r="H43" s="1350">
        <v>116.57</v>
      </c>
      <c r="I43" s="1350">
        <v>10.82</v>
      </c>
      <c r="J43" s="1350">
        <v>1.32</v>
      </c>
      <c r="K43" s="1350">
        <v>3.44</v>
      </c>
      <c r="L43" s="1350">
        <v>-0.37</v>
      </c>
    </row>
    <row r="44" spans="1:12" ht="14.25">
      <c r="A44" s="1344" t="s">
        <v>196</v>
      </c>
      <c r="B44" s="1345">
        <v>55.86</v>
      </c>
      <c r="C44" s="1350">
        <v>99.68</v>
      </c>
      <c r="D44" s="1350">
        <v>105.47</v>
      </c>
      <c r="E44" s="1350">
        <v>107.39</v>
      </c>
      <c r="F44" s="1350">
        <v>112.88</v>
      </c>
      <c r="G44" s="1350">
        <v>112.81</v>
      </c>
      <c r="H44" s="1350">
        <v>114.36</v>
      </c>
      <c r="I44" s="1350">
        <v>7.74</v>
      </c>
      <c r="J44" s="1350">
        <v>1.82</v>
      </c>
      <c r="K44" s="1350">
        <v>6.48</v>
      </c>
      <c r="L44" s="1350">
        <v>1.37</v>
      </c>
    </row>
    <row r="45" spans="1:12" ht="14.25">
      <c r="A45" s="1448"/>
      <c r="B45" s="1449"/>
      <c r="C45" s="1449"/>
      <c r="D45" s="1449"/>
      <c r="E45" s="1449"/>
      <c r="F45" s="1449"/>
      <c r="G45" s="1449"/>
      <c r="H45" s="1449"/>
      <c r="I45" s="1449"/>
      <c r="J45" s="1449"/>
      <c r="K45" s="1449"/>
      <c r="L45" s="1450"/>
    </row>
    <row r="46" spans="1:12" ht="14.25">
      <c r="A46" s="1451" t="s">
        <v>208</v>
      </c>
      <c r="B46" s="1452"/>
      <c r="C46" s="1452"/>
      <c r="D46" s="1452"/>
      <c r="E46" s="1452"/>
      <c r="F46" s="1452"/>
      <c r="G46" s="1452"/>
      <c r="H46" s="1452"/>
      <c r="I46" s="1452"/>
      <c r="J46" s="1452"/>
      <c r="K46" s="1452"/>
      <c r="L46" s="1453"/>
    </row>
    <row r="47" spans="1:12" ht="14.25">
      <c r="A47" s="1344" t="s">
        <v>181</v>
      </c>
      <c r="B47" s="1355">
        <v>100</v>
      </c>
      <c r="C47" s="1350">
        <v>99.85</v>
      </c>
      <c r="D47" s="1350">
        <v>108.02</v>
      </c>
      <c r="E47" s="1350">
        <v>111.21</v>
      </c>
      <c r="F47" s="1350">
        <v>117.64</v>
      </c>
      <c r="G47" s="1350">
        <v>117.67</v>
      </c>
      <c r="H47" s="1350">
        <v>118.1</v>
      </c>
      <c r="I47" s="1350">
        <v>11.38</v>
      </c>
      <c r="J47" s="1350">
        <v>2.96</v>
      </c>
      <c r="K47" s="1350">
        <v>6.19</v>
      </c>
      <c r="L47" s="1350">
        <v>0.36</v>
      </c>
    </row>
    <row r="48" spans="1:12" ht="14.25">
      <c r="A48" s="1344" t="s">
        <v>182</v>
      </c>
      <c r="B48" s="1345">
        <v>46.88</v>
      </c>
      <c r="C48" s="1350">
        <v>100.1</v>
      </c>
      <c r="D48" s="1350">
        <v>109.52</v>
      </c>
      <c r="E48" s="1350">
        <v>112.9</v>
      </c>
      <c r="F48" s="1350">
        <v>116.07</v>
      </c>
      <c r="G48" s="1350">
        <v>116.25</v>
      </c>
      <c r="H48" s="1350">
        <v>115.93</v>
      </c>
      <c r="I48" s="1350">
        <v>12.78</v>
      </c>
      <c r="J48" s="1350">
        <v>3.08</v>
      </c>
      <c r="K48" s="1350">
        <v>2.69</v>
      </c>
      <c r="L48" s="1350">
        <v>-0.28</v>
      </c>
    </row>
    <row r="49" spans="1:12" ht="14.25">
      <c r="A49" s="1344" t="s">
        <v>196</v>
      </c>
      <c r="B49" s="1345">
        <v>53.12</v>
      </c>
      <c r="C49" s="1350">
        <v>99.62</v>
      </c>
      <c r="D49" s="1350">
        <v>106.71</v>
      </c>
      <c r="E49" s="1350">
        <v>109.75</v>
      </c>
      <c r="F49" s="1350">
        <v>119.04</v>
      </c>
      <c r="G49" s="1350">
        <v>118.94</v>
      </c>
      <c r="H49" s="1350">
        <v>120.04</v>
      </c>
      <c r="I49" s="1350">
        <v>10.16</v>
      </c>
      <c r="J49" s="1350">
        <v>2.85</v>
      </c>
      <c r="K49" s="1350">
        <v>9.38</v>
      </c>
      <c r="L49" s="1350">
        <v>0.93</v>
      </c>
    </row>
    <row r="50" spans="1:12" ht="14.25">
      <c r="A50" s="1448"/>
      <c r="B50" s="1449"/>
      <c r="C50" s="1449"/>
      <c r="D50" s="1449"/>
      <c r="E50" s="1449"/>
      <c r="F50" s="1449"/>
      <c r="G50" s="1449"/>
      <c r="H50" s="1449"/>
      <c r="I50" s="1449"/>
      <c r="J50" s="1449"/>
      <c r="K50" s="1449"/>
      <c r="L50" s="1450"/>
    </row>
    <row r="51" spans="1:12" ht="14.25">
      <c r="A51" s="1451" t="s">
        <v>209</v>
      </c>
      <c r="B51" s="1452"/>
      <c r="C51" s="1452"/>
      <c r="D51" s="1452"/>
      <c r="E51" s="1452"/>
      <c r="F51" s="1452"/>
      <c r="G51" s="1452"/>
      <c r="H51" s="1452"/>
      <c r="I51" s="1452"/>
      <c r="J51" s="1452"/>
      <c r="K51" s="1452"/>
      <c r="L51" s="1453"/>
    </row>
    <row r="52" spans="1:12" ht="14.25">
      <c r="A52" s="1344" t="s">
        <v>181</v>
      </c>
      <c r="B52" s="1355">
        <v>100</v>
      </c>
      <c r="C52" s="1350">
        <v>100.18</v>
      </c>
      <c r="D52" s="1350">
        <v>106.55</v>
      </c>
      <c r="E52" s="1350">
        <v>109.77</v>
      </c>
      <c r="F52" s="1350">
        <v>113.11</v>
      </c>
      <c r="G52" s="1350">
        <v>113.3</v>
      </c>
      <c r="H52" s="1350">
        <v>114.13</v>
      </c>
      <c r="I52" s="1350">
        <v>9.57</v>
      </c>
      <c r="J52" s="1350">
        <v>3.02</v>
      </c>
      <c r="K52" s="1350">
        <v>3.98</v>
      </c>
      <c r="L52" s="1350">
        <v>0.73</v>
      </c>
    </row>
    <row r="53" spans="1:12" ht="14.25">
      <c r="A53" s="1344" t="s">
        <v>182</v>
      </c>
      <c r="B53" s="1345">
        <v>59.53</v>
      </c>
      <c r="C53" s="1350">
        <v>100.44</v>
      </c>
      <c r="D53" s="1350">
        <v>106.62</v>
      </c>
      <c r="E53" s="1350">
        <v>111.02</v>
      </c>
      <c r="F53" s="1350">
        <v>111.89</v>
      </c>
      <c r="G53" s="1350">
        <v>112.29</v>
      </c>
      <c r="H53" s="1350">
        <v>113.02</v>
      </c>
      <c r="I53" s="1350">
        <v>10.53</v>
      </c>
      <c r="J53" s="1350">
        <v>4.12</v>
      </c>
      <c r="K53" s="1350">
        <v>1.8</v>
      </c>
      <c r="L53" s="1350">
        <v>0.65</v>
      </c>
    </row>
    <row r="54" spans="1:12" ht="14.25">
      <c r="A54" s="1344" t="s">
        <v>196</v>
      </c>
      <c r="B54" s="1345">
        <v>40.47</v>
      </c>
      <c r="C54" s="1350">
        <v>99.8</v>
      </c>
      <c r="D54" s="1350">
        <v>106.44</v>
      </c>
      <c r="E54" s="1350">
        <v>107.96</v>
      </c>
      <c r="F54" s="1350">
        <v>114.92</v>
      </c>
      <c r="G54" s="1350">
        <v>114.81</v>
      </c>
      <c r="H54" s="1350">
        <v>115.79</v>
      </c>
      <c r="I54" s="1350">
        <v>8.18</v>
      </c>
      <c r="J54" s="1350">
        <v>1.43</v>
      </c>
      <c r="K54" s="1350">
        <v>7.25</v>
      </c>
      <c r="L54" s="1350">
        <v>0.85</v>
      </c>
    </row>
  </sheetData>
  <sheetProtection/>
  <mergeCells count="17">
    <mergeCell ref="A50:L50"/>
    <mergeCell ref="A51:L51"/>
    <mergeCell ref="A35:L35"/>
    <mergeCell ref="A36:L36"/>
    <mergeCell ref="A40:L40"/>
    <mergeCell ref="A41:L41"/>
    <mergeCell ref="A45:L45"/>
    <mergeCell ref="A46:L46"/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" top="0.25" bottom="0.23" header="0.3" footer="0.3"/>
  <pageSetup fitToHeight="1" fitToWidth="1" horizontalDpi="600" verticalDpi="600" orientation="portrait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0.140625" style="0" customWidth="1"/>
    <col min="2" max="2" width="12.00390625" style="0" customWidth="1"/>
    <col min="3" max="3" width="10.421875" style="0" customWidth="1"/>
    <col min="4" max="4" width="11.28125" style="0" customWidth="1"/>
    <col min="5" max="5" width="10.8515625" style="0" customWidth="1"/>
  </cols>
  <sheetData>
    <row r="1" spans="1:7" ht="15">
      <c r="A1" s="2"/>
      <c r="B1" s="2"/>
      <c r="C1" s="2"/>
      <c r="D1" s="2"/>
      <c r="E1" s="2"/>
      <c r="F1" s="2"/>
      <c r="G1" s="2"/>
    </row>
    <row r="2" spans="1:7" ht="15">
      <c r="A2" s="1528" t="s">
        <v>1081</v>
      </c>
      <c r="B2" s="1528"/>
      <c r="C2" s="1528"/>
      <c r="D2" s="1528"/>
      <c r="E2" s="1528"/>
      <c r="F2" s="1528"/>
      <c r="G2" s="1528"/>
    </row>
    <row r="3" spans="1:7" ht="15.75">
      <c r="A3" s="1594" t="s">
        <v>1054</v>
      </c>
      <c r="B3" s="1594"/>
      <c r="C3" s="1594"/>
      <c r="D3" s="1594"/>
      <c r="E3" s="1594"/>
      <c r="F3" s="1594"/>
      <c r="G3" s="1594"/>
    </row>
    <row r="4" spans="1:7" ht="15.75" thickBot="1">
      <c r="A4" s="1598" t="s">
        <v>1082</v>
      </c>
      <c r="B4" s="1598"/>
      <c r="C4" s="1598"/>
      <c r="D4" s="1598"/>
      <c r="E4" s="1598"/>
      <c r="F4" s="1598"/>
      <c r="G4" s="1598"/>
    </row>
    <row r="5" spans="1:7" ht="15.75" thickTop="1">
      <c r="A5" s="1199"/>
      <c r="B5" s="1200"/>
      <c r="C5" s="1201"/>
      <c r="D5" s="1200"/>
      <c r="E5" s="1200"/>
      <c r="F5" s="1202" t="s">
        <v>215</v>
      </c>
      <c r="G5" s="1203"/>
    </row>
    <row r="6" spans="1:7" ht="15">
      <c r="A6" s="1276"/>
      <c r="B6" s="1205" t="s">
        <v>43</v>
      </c>
      <c r="C6" s="1206" t="s">
        <v>159</v>
      </c>
      <c r="D6" s="1205" t="s">
        <v>43</v>
      </c>
      <c r="E6" s="1206" t="str">
        <f>C6</f>
        <v>Mid-Nov</v>
      </c>
      <c r="F6" s="1596" t="s">
        <v>1056</v>
      </c>
      <c r="G6" s="1597"/>
    </row>
    <row r="7" spans="1:7" ht="15">
      <c r="A7" s="1276"/>
      <c r="B7" s="1207">
        <v>2015</v>
      </c>
      <c r="C7" s="1208">
        <v>2015</v>
      </c>
      <c r="D7" s="1207">
        <v>2016</v>
      </c>
      <c r="E7" s="1207">
        <v>2016</v>
      </c>
      <c r="F7" s="1209" t="s">
        <v>19</v>
      </c>
      <c r="G7" s="1210" t="s">
        <v>41</v>
      </c>
    </row>
    <row r="8" spans="1:7" ht="15">
      <c r="A8" s="1211"/>
      <c r="B8" s="1212"/>
      <c r="C8" s="1212"/>
      <c r="D8" s="1212"/>
      <c r="E8" s="1212"/>
      <c r="F8" s="1212"/>
      <c r="G8" s="1215"/>
    </row>
    <row r="9" spans="1:9" ht="15">
      <c r="A9" s="1216" t="s">
        <v>1057</v>
      </c>
      <c r="B9" s="1217">
        <v>7184.93049238679</v>
      </c>
      <c r="C9" s="1217">
        <v>7838.622605727291</v>
      </c>
      <c r="D9" s="1217">
        <v>8597.68472285777</v>
      </c>
      <c r="E9" s="1217">
        <v>8654.849484768894</v>
      </c>
      <c r="F9" s="1217">
        <v>9.098099334894854</v>
      </c>
      <c r="G9" s="1218">
        <v>0.6648855331848438</v>
      </c>
      <c r="I9" s="1277"/>
    </row>
    <row r="10" spans="1:7" ht="15">
      <c r="A10" s="1278" t="s">
        <v>1058</v>
      </c>
      <c r="B10" s="1217">
        <v>233.5668380462725</v>
      </c>
      <c r="C10" s="1217">
        <v>242.22302294708896</v>
      </c>
      <c r="D10" s="1217">
        <v>286.8931728355664</v>
      </c>
      <c r="E10" s="1217">
        <v>265.4692715576367</v>
      </c>
      <c r="F10" s="1220">
        <v>3.706084722139181</v>
      </c>
      <c r="G10" s="1221">
        <v>-7.467553537849042</v>
      </c>
    </row>
    <row r="11" spans="1:7" ht="15">
      <c r="A11" s="1278" t="s">
        <v>1059</v>
      </c>
      <c r="B11" s="1217">
        <v>6951.363654340518</v>
      </c>
      <c r="C11" s="1217">
        <v>7596.399582780202</v>
      </c>
      <c r="D11" s="1217">
        <v>8310.791550022204</v>
      </c>
      <c r="E11" s="1217">
        <v>8389.380213211258</v>
      </c>
      <c r="F11" s="1217">
        <v>9.279271816500568</v>
      </c>
      <c r="G11" s="1218">
        <v>0.9456218786866799</v>
      </c>
    </row>
    <row r="12" spans="1:7" ht="15">
      <c r="A12" s="1230" t="s">
        <v>1060</v>
      </c>
      <c r="B12" s="1220">
        <v>5116.24163463338</v>
      </c>
      <c r="C12" s="1220">
        <v>5790.399553119667</v>
      </c>
      <c r="D12" s="1220">
        <v>6300.554297610605</v>
      </c>
      <c r="E12" s="1220">
        <v>6243.6743304014535</v>
      </c>
      <c r="F12" s="1220">
        <v>13.176819365268216</v>
      </c>
      <c r="G12" s="1221">
        <v>-0.9027771926467381</v>
      </c>
    </row>
    <row r="13" spans="1:7" ht="15">
      <c r="A13" s="1231" t="s">
        <v>1061</v>
      </c>
      <c r="B13" s="1220">
        <v>1835.1220197071384</v>
      </c>
      <c r="C13" s="1220">
        <v>1806.000029660535</v>
      </c>
      <c r="D13" s="1220">
        <v>2010.2372524115992</v>
      </c>
      <c r="E13" s="1220">
        <v>2145.7058828098034</v>
      </c>
      <c r="F13" s="1220">
        <v>-1.5869239066321654</v>
      </c>
      <c r="G13" s="1221">
        <v>6.738937418241946</v>
      </c>
    </row>
    <row r="14" spans="1:7" ht="15.75">
      <c r="A14" s="1224"/>
      <c r="B14" s="1220"/>
      <c r="C14" s="1220"/>
      <c r="D14" s="1220"/>
      <c r="E14" s="1220"/>
      <c r="F14" s="1220"/>
      <c r="G14" s="1221"/>
    </row>
    <row r="15" spans="1:7" ht="15.75">
      <c r="A15" s="1226"/>
      <c r="B15" s="1227"/>
      <c r="C15" s="1227"/>
      <c r="D15" s="1227"/>
      <c r="E15" s="1227"/>
      <c r="F15" s="1227"/>
      <c r="G15" s="1229"/>
    </row>
    <row r="16" spans="1:7" ht="15">
      <c r="A16" s="1216" t="s">
        <v>1062</v>
      </c>
      <c r="B16" s="1217">
        <v>1196.3131303144157</v>
      </c>
      <c r="C16" s="1217">
        <v>1191.648018205955</v>
      </c>
      <c r="D16" s="1217">
        <v>1426.0267340356393</v>
      </c>
      <c r="E16" s="1217">
        <v>1500.4408641950179</v>
      </c>
      <c r="F16" s="1217">
        <v>-0.3899574442716869</v>
      </c>
      <c r="G16" s="1218">
        <v>5.218284368960411</v>
      </c>
    </row>
    <row r="17" spans="1:7" ht="15">
      <c r="A17" s="1230" t="s">
        <v>1060</v>
      </c>
      <c r="B17" s="1220">
        <v>1135.4895194779515</v>
      </c>
      <c r="C17" s="1220">
        <v>1134.1960933055186</v>
      </c>
      <c r="D17" s="1220">
        <v>1349.2513194380567</v>
      </c>
      <c r="E17" s="1220">
        <v>1432.0677396027154</v>
      </c>
      <c r="F17" s="1220">
        <v>-0.11390912467669523</v>
      </c>
      <c r="G17" s="1221">
        <v>6.137953617058571</v>
      </c>
    </row>
    <row r="18" spans="1:7" ht="15">
      <c r="A18" s="1231" t="s">
        <v>1061</v>
      </c>
      <c r="B18" s="1220">
        <v>60.823610836464304</v>
      </c>
      <c r="C18" s="1220">
        <v>57.45192490043619</v>
      </c>
      <c r="D18" s="1220">
        <v>76.77541459758268</v>
      </c>
      <c r="E18" s="1220">
        <v>68.37312459230267</v>
      </c>
      <c r="F18" s="1220">
        <v>-5.543383382965416</v>
      </c>
      <c r="G18" s="1221">
        <v>-10.943985192812704</v>
      </c>
    </row>
    <row r="19" spans="1:7" ht="15.75">
      <c r="A19" s="1232"/>
      <c r="B19" s="1279"/>
      <c r="C19" s="1279"/>
      <c r="D19" s="1279"/>
      <c r="E19" s="1279"/>
      <c r="F19" s="1280"/>
      <c r="G19" s="1236"/>
    </row>
    <row r="20" spans="1:7" ht="15">
      <c r="A20" s="1237"/>
      <c r="B20" s="1238"/>
      <c r="C20" s="1238"/>
      <c r="D20" s="1238"/>
      <c r="E20" s="1238"/>
      <c r="F20" s="1238"/>
      <c r="G20" s="1239"/>
    </row>
    <row r="21" spans="1:7" ht="15">
      <c r="A21" s="1216" t="s">
        <v>1063</v>
      </c>
      <c r="B21" s="1217">
        <v>8147.6768835277835</v>
      </c>
      <c r="C21" s="1217">
        <v>8788.047600986156</v>
      </c>
      <c r="D21" s="1217">
        <v>9736.818377752212</v>
      </c>
      <c r="E21" s="1217">
        <v>9889.821077406275</v>
      </c>
      <c r="F21" s="1217">
        <v>7.859549741755401</v>
      </c>
      <c r="G21" s="1218">
        <v>1.5713829067990162</v>
      </c>
    </row>
    <row r="22" spans="1:7" ht="15">
      <c r="A22" s="1230" t="s">
        <v>1060</v>
      </c>
      <c r="B22" s="1220">
        <v>6251.731154111331</v>
      </c>
      <c r="C22" s="1220">
        <v>6924.595646425186</v>
      </c>
      <c r="D22" s="1220">
        <v>7649.805617048662</v>
      </c>
      <c r="E22" s="1220">
        <v>7675.742070004169</v>
      </c>
      <c r="F22" s="1220">
        <v>10.762850732494428</v>
      </c>
      <c r="G22" s="1221">
        <v>0.3390472157580575</v>
      </c>
    </row>
    <row r="23" spans="1:7" ht="15">
      <c r="A23" s="1231" t="s">
        <v>1064</v>
      </c>
      <c r="B23" s="1245">
        <v>76.73022928474865</v>
      </c>
      <c r="C23" s="1245">
        <v>78.79560922778954</v>
      </c>
      <c r="D23" s="1245">
        <v>78.56576265741802</v>
      </c>
      <c r="E23" s="1245">
        <v>77.61254738510624</v>
      </c>
      <c r="F23" s="1220" t="s">
        <v>3</v>
      </c>
      <c r="G23" s="1241"/>
    </row>
    <row r="24" spans="1:7" ht="15">
      <c r="A24" s="1230" t="s">
        <v>1061</v>
      </c>
      <c r="B24" s="1220">
        <v>1895.9457294164527</v>
      </c>
      <c r="C24" s="1220">
        <v>1863.451954560971</v>
      </c>
      <c r="D24" s="1220">
        <v>2087.0127607035506</v>
      </c>
      <c r="E24" s="1220">
        <v>2214.079007402106</v>
      </c>
      <c r="F24" s="1220">
        <v>-1.7138557476264253</v>
      </c>
      <c r="G24" s="1221">
        <v>6.088426917702236</v>
      </c>
    </row>
    <row r="25" spans="1:7" ht="15">
      <c r="A25" s="1231" t="s">
        <v>1064</v>
      </c>
      <c r="B25" s="1245">
        <v>23.269770715251354</v>
      </c>
      <c r="C25" s="1245">
        <v>21.20439077221046</v>
      </c>
      <c r="D25" s="1245">
        <v>21.434237342581994</v>
      </c>
      <c r="E25" s="1245">
        <v>22.387452614893768</v>
      </c>
      <c r="F25" s="1220" t="s">
        <v>3</v>
      </c>
      <c r="G25" s="1241"/>
    </row>
    <row r="26" spans="1:7" ht="15">
      <c r="A26" s="1242"/>
      <c r="B26" s="1243"/>
      <c r="C26" s="1243"/>
      <c r="D26" s="1243"/>
      <c r="E26" s="1243"/>
      <c r="F26" s="1243"/>
      <c r="G26" s="1244"/>
    </row>
    <row r="27" spans="1:7" ht="15.75">
      <c r="A27" s="1224"/>
      <c r="B27" s="1245"/>
      <c r="C27" s="1245"/>
      <c r="D27" s="1245"/>
      <c r="E27" s="1245"/>
      <c r="F27" s="1281"/>
      <c r="G27" s="1221"/>
    </row>
    <row r="28" spans="1:7" ht="15">
      <c r="A28" s="1216" t="s">
        <v>1065</v>
      </c>
      <c r="B28" s="1217">
        <v>8381.243721574056</v>
      </c>
      <c r="C28" s="1217">
        <v>9030.270623933246</v>
      </c>
      <c r="D28" s="1217">
        <v>10023.71155058778</v>
      </c>
      <c r="E28" s="1217">
        <v>10155.290348963912</v>
      </c>
      <c r="F28" s="1217">
        <v>7.743801802213881</v>
      </c>
      <c r="G28" s="1218">
        <v>1.312675426782576</v>
      </c>
    </row>
    <row r="29" spans="1:11" ht="15">
      <c r="A29" s="1248"/>
      <c r="B29" s="1249"/>
      <c r="C29" s="1249"/>
      <c r="D29" s="1249"/>
      <c r="E29" s="1249"/>
      <c r="F29" s="1249"/>
      <c r="G29" s="1250"/>
      <c r="K29" s="1428"/>
    </row>
    <row r="30" spans="1:7" ht="15.75">
      <c r="A30" s="1251" t="s">
        <v>1066</v>
      </c>
      <c r="B30" s="1245"/>
      <c r="C30" s="1245"/>
      <c r="D30" s="1245"/>
      <c r="E30" s="1245"/>
      <c r="F30" s="1281"/>
      <c r="G30" s="1252"/>
    </row>
    <row r="31" spans="1:7" ht="15">
      <c r="A31" s="1253"/>
      <c r="B31" s="1217"/>
      <c r="C31" s="1217"/>
      <c r="D31" s="1217"/>
      <c r="E31" s="1217"/>
      <c r="F31" s="1217"/>
      <c r="G31" s="1218"/>
    </row>
    <row r="32" spans="1:7" ht="15.75">
      <c r="A32" s="1216" t="s">
        <v>1067</v>
      </c>
      <c r="B32" s="1245"/>
      <c r="C32" s="1245"/>
      <c r="D32" s="1245"/>
      <c r="E32" s="1245"/>
      <c r="F32" s="1281"/>
      <c r="G32" s="1254"/>
    </row>
    <row r="33" spans="1:7" ht="15">
      <c r="A33" s="1230" t="s">
        <v>1068</v>
      </c>
      <c r="B33" s="1245">
        <v>12.981127553746326</v>
      </c>
      <c r="C33" s="1245">
        <v>23.36549030878764</v>
      </c>
      <c r="D33" s="1245">
        <v>16.48476974075208</v>
      </c>
      <c r="E33" s="1245">
        <v>14.361168375188411</v>
      </c>
      <c r="F33" s="1220" t="s">
        <v>3</v>
      </c>
      <c r="G33" s="1241"/>
    </row>
    <row r="34" spans="1:7" ht="15">
      <c r="A34" s="1231" t="s">
        <v>1069</v>
      </c>
      <c r="B34" s="1245">
        <v>11.19332249619925</v>
      </c>
      <c r="C34" s="1245">
        <v>18.354890090493324</v>
      </c>
      <c r="D34" s="1245">
        <v>14.089234984696539</v>
      </c>
      <c r="E34" s="1245">
        <v>12.38697512211111</v>
      </c>
      <c r="F34" s="1220" t="s">
        <v>3</v>
      </c>
      <c r="G34" s="1241"/>
    </row>
    <row r="35" spans="1:7" ht="15.75">
      <c r="A35" s="1224"/>
      <c r="B35" s="1220"/>
      <c r="C35" s="1220"/>
      <c r="D35" s="1220"/>
      <c r="E35" s="1220"/>
      <c r="F35" s="1240"/>
      <c r="G35" s="1241"/>
    </row>
    <row r="36" spans="1:7" ht="15">
      <c r="A36" s="1216" t="s">
        <v>1070</v>
      </c>
      <c r="B36" s="1217"/>
      <c r="C36" s="1217"/>
      <c r="D36" s="1217"/>
      <c r="E36" s="1217"/>
      <c r="F36" s="1255"/>
      <c r="G36" s="1256"/>
    </row>
    <row r="37" spans="1:7" ht="15">
      <c r="A37" s="1230" t="s">
        <v>1068</v>
      </c>
      <c r="B37" s="1245">
        <v>13.353253370754805</v>
      </c>
      <c r="C37" s="1245">
        <v>24.009510699663174</v>
      </c>
      <c r="D37" s="1245">
        <v>16.97048978922236</v>
      </c>
      <c r="E37" s="1245">
        <v>14.746660577467736</v>
      </c>
      <c r="F37" s="1220" t="s">
        <v>3</v>
      </c>
      <c r="G37" s="1257"/>
    </row>
    <row r="38" spans="1:7" ht="15">
      <c r="A38" s="1231" t="s">
        <v>1069</v>
      </c>
      <c r="B38" s="1245">
        <v>11.514197879457882</v>
      </c>
      <c r="C38" s="1245">
        <v>18.860803869076058</v>
      </c>
      <c r="D38" s="1245">
        <v>14.504371138085341</v>
      </c>
      <c r="E38" s="1245">
        <v>12.719474692804235</v>
      </c>
      <c r="F38" s="1220" t="s">
        <v>3</v>
      </c>
      <c r="G38" s="1257"/>
    </row>
    <row r="39" spans="1:7" ht="15">
      <c r="A39" s="1258"/>
      <c r="B39" s="1243"/>
      <c r="C39" s="1243"/>
      <c r="D39" s="1243"/>
      <c r="E39" s="1243"/>
      <c r="F39" s="1243"/>
      <c r="G39" s="1244"/>
    </row>
    <row r="40" spans="1:7" ht="15">
      <c r="A40" s="1282"/>
      <c r="B40" s="1260"/>
      <c r="C40" s="1260"/>
      <c r="D40" s="1260"/>
      <c r="E40" s="1260"/>
      <c r="F40" s="1261"/>
      <c r="G40" s="1262"/>
    </row>
    <row r="41" spans="1:7" ht="15">
      <c r="A41" s="1263" t="s">
        <v>1071</v>
      </c>
      <c r="B41" s="1220">
        <v>992.6003559422583</v>
      </c>
      <c r="C41" s="1220">
        <v>1001.3256210885645</v>
      </c>
      <c r="D41" s="1220">
        <v>1066.3230098851454</v>
      </c>
      <c r="E41" s="1220">
        <v>1051.991134041492</v>
      </c>
      <c r="F41" s="1220">
        <v>0.8790310313785454</v>
      </c>
      <c r="G41" s="1221">
        <v>-1.3440463828307827</v>
      </c>
    </row>
    <row r="42" spans="1:7" ht="15">
      <c r="A42" s="1263" t="s">
        <v>1072</v>
      </c>
      <c r="B42" s="1220">
        <v>7388.643365631798</v>
      </c>
      <c r="C42" s="1220">
        <v>8028.945951071496</v>
      </c>
      <c r="D42" s="1220">
        <v>8957.388540702634</v>
      </c>
      <c r="E42" s="1220">
        <v>9103.299214922417</v>
      </c>
      <c r="F42" s="1220">
        <v>8.666037237878598</v>
      </c>
      <c r="G42" s="1221">
        <v>1.6289421136167306</v>
      </c>
    </row>
    <row r="43" spans="1:7" ht="15">
      <c r="A43" s="1263" t="s">
        <v>1073</v>
      </c>
      <c r="B43" s="1220">
        <v>-1463.9871465295632</v>
      </c>
      <c r="C43" s="1220">
        <v>-942.9665275933993</v>
      </c>
      <c r="D43" s="1220">
        <v>-1955.7264962915035</v>
      </c>
      <c r="E43" s="1220">
        <v>-194.32447865187274</v>
      </c>
      <c r="F43" s="1220" t="s">
        <v>3</v>
      </c>
      <c r="G43" s="1241"/>
    </row>
    <row r="44" spans="1:7" ht="15">
      <c r="A44" s="1263" t="s">
        <v>1074</v>
      </c>
      <c r="B44" s="1220">
        <v>29.975281787621118</v>
      </c>
      <c r="C44" s="1220">
        <v>149.3315000948227</v>
      </c>
      <c r="D44" s="1220">
        <v>185.34057903120024</v>
      </c>
      <c r="E44" s="1220">
        <v>-10.477670554445208</v>
      </c>
      <c r="F44" s="1220" t="s">
        <v>3</v>
      </c>
      <c r="G44" s="1241"/>
    </row>
    <row r="45" spans="1:7" ht="15.75" thickBot="1">
      <c r="A45" s="1264" t="s">
        <v>1075</v>
      </c>
      <c r="B45" s="1265">
        <v>-1434.011864741942</v>
      </c>
      <c r="C45" s="1265">
        <v>-793.6359757253925</v>
      </c>
      <c r="D45" s="1265">
        <v>-1770.3859172603034</v>
      </c>
      <c r="E45" s="1265">
        <v>-204.80214920631798</v>
      </c>
      <c r="F45" s="1265" t="s">
        <v>3</v>
      </c>
      <c r="G45" s="1267"/>
    </row>
    <row r="46" spans="1:7" ht="16.5" thickTop="1">
      <c r="A46" s="1268" t="s">
        <v>1076</v>
      </c>
      <c r="B46" s="1283"/>
      <c r="C46" s="1283"/>
      <c r="D46" s="1283"/>
      <c r="E46" s="1197"/>
      <c r="F46" s="1197"/>
      <c r="G46" s="1197"/>
    </row>
    <row r="47" spans="1:7" ht="15.75">
      <c r="A47" s="1269" t="s">
        <v>1077</v>
      </c>
      <c r="B47" s="1283"/>
      <c r="C47" s="1283"/>
      <c r="D47" s="1283"/>
      <c r="E47" s="1197"/>
      <c r="F47" s="1197"/>
      <c r="G47" s="1197"/>
    </row>
    <row r="48" spans="1:7" ht="15.75">
      <c r="A48" s="1270" t="s">
        <v>1078</v>
      </c>
      <c r="B48" s="1283"/>
      <c r="C48" s="1283"/>
      <c r="D48" s="1283"/>
      <c r="E48" s="1197"/>
      <c r="F48" s="1197"/>
      <c r="G48" s="1197"/>
    </row>
    <row r="49" spans="1:7" ht="15.75">
      <c r="A49" s="1271" t="s">
        <v>1079</v>
      </c>
      <c r="B49" s="1283"/>
      <c r="C49" s="1283"/>
      <c r="D49" s="1283"/>
      <c r="E49" s="1197"/>
      <c r="F49" s="1197"/>
      <c r="G49" s="1197"/>
    </row>
    <row r="50" spans="1:7" ht="15.75">
      <c r="A50" s="1272" t="s">
        <v>1080</v>
      </c>
      <c r="B50" s="1273">
        <v>101.14</v>
      </c>
      <c r="C50" s="1273">
        <v>105.46</v>
      </c>
      <c r="D50" s="1273">
        <v>106.73</v>
      </c>
      <c r="E50" s="1273">
        <v>107.31</v>
      </c>
      <c r="F50" s="1197"/>
      <c r="G50" s="1197"/>
    </row>
    <row r="51" spans="1:7" ht="15">
      <c r="A51" s="1284"/>
      <c r="B51" s="1284"/>
      <c r="C51" s="1284"/>
      <c r="D51" s="1284"/>
      <c r="E51" s="1284"/>
      <c r="F51" s="1284"/>
      <c r="G51" s="1284"/>
    </row>
  </sheetData>
  <sheetProtection/>
  <mergeCells count="4">
    <mergeCell ref="A2:G2"/>
    <mergeCell ref="A3:G3"/>
    <mergeCell ref="A4:G4"/>
    <mergeCell ref="F6:G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88"/>
  <sheetViews>
    <sheetView zoomScalePageLayoutView="0" workbookViewId="0" topLeftCell="A64">
      <selection activeCell="J83" sqref="J83"/>
    </sheetView>
  </sheetViews>
  <sheetFormatPr defaultColWidth="9.140625" defaultRowHeight="15"/>
  <cols>
    <col min="1" max="1" width="12.7109375" style="0" customWidth="1"/>
    <col min="2" max="2" width="13.7109375" style="0" bestFit="1" customWidth="1"/>
    <col min="3" max="4" width="9.28125" style="0" bestFit="1" customWidth="1"/>
    <col min="5" max="5" width="9.421875" style="0" bestFit="1" customWidth="1"/>
    <col min="6" max="11" width="9.28125" style="0" bestFit="1" customWidth="1"/>
  </cols>
  <sheetData>
    <row r="2" spans="1:8" ht="15">
      <c r="A2" s="1528" t="s">
        <v>1083</v>
      </c>
      <c r="B2" s="1528"/>
      <c r="C2" s="1528"/>
      <c r="D2" s="1528"/>
      <c r="E2" s="1528"/>
      <c r="F2" s="1528"/>
      <c r="G2" s="1528"/>
      <c r="H2" s="1528"/>
    </row>
    <row r="3" spans="1:8" ht="16.5" thickBot="1">
      <c r="A3" s="1599" t="s">
        <v>1084</v>
      </c>
      <c r="B3" s="1600"/>
      <c r="C3" s="1600"/>
      <c r="D3" s="1600"/>
      <c r="E3" s="1600"/>
      <c r="F3" s="1600"/>
      <c r="G3" s="1600"/>
      <c r="H3" s="1600"/>
    </row>
    <row r="4" spans="1:8" ht="15.75" thickTop="1">
      <c r="A4" s="1601" t="s">
        <v>1085</v>
      </c>
      <c r="B4" s="1603" t="s">
        <v>978</v>
      </c>
      <c r="C4" s="1605" t="s">
        <v>1086</v>
      </c>
      <c r="D4" s="1605"/>
      <c r="E4" s="1605"/>
      <c r="F4" s="1606" t="s">
        <v>1087</v>
      </c>
      <c r="G4" s="1605"/>
      <c r="H4" s="1607"/>
    </row>
    <row r="5" spans="1:8" ht="15.75" thickBot="1">
      <c r="A5" s="1602"/>
      <c r="B5" s="1604"/>
      <c r="C5" s="1285" t="s">
        <v>1088</v>
      </c>
      <c r="D5" s="1285" t="s">
        <v>1089</v>
      </c>
      <c r="E5" s="1285" t="s">
        <v>1090</v>
      </c>
      <c r="F5" s="1286" t="s">
        <v>1088</v>
      </c>
      <c r="G5" s="1285" t="s">
        <v>1089</v>
      </c>
      <c r="H5" s="1287" t="s">
        <v>1090</v>
      </c>
    </row>
    <row r="6" spans="1:8" ht="15">
      <c r="A6" s="1608" t="s">
        <v>968</v>
      </c>
      <c r="B6" s="1288" t="s">
        <v>981</v>
      </c>
      <c r="C6" s="1289">
        <v>72.1</v>
      </c>
      <c r="D6" s="1289">
        <v>72.7</v>
      </c>
      <c r="E6" s="1289">
        <v>72.4</v>
      </c>
      <c r="F6" s="1289">
        <v>71.1071875</v>
      </c>
      <c r="G6" s="1289">
        <v>71.7071875</v>
      </c>
      <c r="H6" s="1290">
        <v>71.4071875</v>
      </c>
    </row>
    <row r="7" spans="1:8" ht="15">
      <c r="A7" s="1609"/>
      <c r="B7" s="1288" t="s">
        <v>982</v>
      </c>
      <c r="C7" s="1289">
        <v>75.6</v>
      </c>
      <c r="D7" s="1289">
        <v>76.2</v>
      </c>
      <c r="E7" s="1289">
        <v>75.9</v>
      </c>
      <c r="F7" s="1289">
        <v>73.61709677419353</v>
      </c>
      <c r="G7" s="1289">
        <v>74.21709677419355</v>
      </c>
      <c r="H7" s="1290">
        <v>73.91709677419354</v>
      </c>
    </row>
    <row r="8" spans="1:8" ht="15">
      <c r="A8" s="1609"/>
      <c r="B8" s="1288" t="s">
        <v>983</v>
      </c>
      <c r="C8" s="1289">
        <v>78.1</v>
      </c>
      <c r="D8" s="1289">
        <v>78.7</v>
      </c>
      <c r="E8" s="1289">
        <v>78.4</v>
      </c>
      <c r="F8" s="1289">
        <v>77.85466666666666</v>
      </c>
      <c r="G8" s="1289">
        <v>78.45466666666667</v>
      </c>
      <c r="H8" s="1290">
        <v>78.15466666666666</v>
      </c>
    </row>
    <row r="9" spans="1:8" ht="15">
      <c r="A9" s="1609"/>
      <c r="B9" s="1288" t="s">
        <v>984</v>
      </c>
      <c r="C9" s="1289">
        <v>80.74</v>
      </c>
      <c r="D9" s="1289">
        <v>81.34</v>
      </c>
      <c r="E9" s="1289">
        <v>81.04</v>
      </c>
      <c r="F9" s="1289">
        <v>78.98333333333333</v>
      </c>
      <c r="G9" s="1289">
        <v>79.58333333333333</v>
      </c>
      <c r="H9" s="1290">
        <v>79.28333333333333</v>
      </c>
    </row>
    <row r="10" spans="1:8" ht="15">
      <c r="A10" s="1609"/>
      <c r="B10" s="1288" t="s">
        <v>985</v>
      </c>
      <c r="C10" s="1289">
        <v>85.51</v>
      </c>
      <c r="D10" s="1289">
        <v>86.11</v>
      </c>
      <c r="E10" s="1289">
        <v>85.81</v>
      </c>
      <c r="F10" s="1289">
        <v>82.69724137931034</v>
      </c>
      <c r="G10" s="1289">
        <v>83.29724137931034</v>
      </c>
      <c r="H10" s="1290">
        <v>82.99724137931034</v>
      </c>
    </row>
    <row r="11" spans="1:8" ht="15">
      <c r="A11" s="1609"/>
      <c r="B11" s="1288" t="s">
        <v>986</v>
      </c>
      <c r="C11" s="1289">
        <v>81.9</v>
      </c>
      <c r="D11" s="1289">
        <v>82.5</v>
      </c>
      <c r="E11" s="1289">
        <v>82.2</v>
      </c>
      <c r="F11" s="1289">
        <v>84.16366666666666</v>
      </c>
      <c r="G11" s="1289">
        <v>84.76366666666667</v>
      </c>
      <c r="H11" s="1290">
        <v>84.46366666666665</v>
      </c>
    </row>
    <row r="12" spans="1:8" ht="15">
      <c r="A12" s="1609"/>
      <c r="B12" s="1288" t="s">
        <v>987</v>
      </c>
      <c r="C12" s="1289">
        <v>79.05</v>
      </c>
      <c r="D12" s="1289">
        <v>79.65</v>
      </c>
      <c r="E12" s="1289">
        <v>79.35</v>
      </c>
      <c r="F12" s="1289">
        <v>79.45551724137931</v>
      </c>
      <c r="G12" s="1289">
        <v>80.0555172413793</v>
      </c>
      <c r="H12" s="1290">
        <v>79.75551724137931</v>
      </c>
    </row>
    <row r="13" spans="1:8" ht="15">
      <c r="A13" s="1609"/>
      <c r="B13" s="1288" t="s">
        <v>988</v>
      </c>
      <c r="C13" s="1289">
        <v>79.55</v>
      </c>
      <c r="D13" s="1289">
        <v>80.15</v>
      </c>
      <c r="E13" s="1289">
        <v>79.85</v>
      </c>
      <c r="F13" s="1289">
        <v>78.76</v>
      </c>
      <c r="G13" s="1289">
        <v>79.36</v>
      </c>
      <c r="H13" s="1290">
        <v>79.06</v>
      </c>
    </row>
    <row r="14" spans="1:8" ht="15">
      <c r="A14" s="1609"/>
      <c r="B14" s="1288" t="s">
        <v>989</v>
      </c>
      <c r="C14" s="1289">
        <v>82.13</v>
      </c>
      <c r="D14" s="1289">
        <v>82.73</v>
      </c>
      <c r="E14" s="1289">
        <v>82.43</v>
      </c>
      <c r="F14" s="1289">
        <v>80.99233333333332</v>
      </c>
      <c r="G14" s="1289">
        <v>81.59233333333334</v>
      </c>
      <c r="H14" s="1290">
        <v>81.29233333333333</v>
      </c>
    </row>
    <row r="15" spans="1:8" ht="15">
      <c r="A15" s="1609"/>
      <c r="B15" s="1288" t="s">
        <v>660</v>
      </c>
      <c r="C15" s="1289">
        <v>85.32</v>
      </c>
      <c r="D15" s="1289">
        <v>85.92</v>
      </c>
      <c r="E15" s="1289">
        <v>85.62</v>
      </c>
      <c r="F15" s="1289">
        <v>83.74677419354839</v>
      </c>
      <c r="G15" s="1289">
        <v>84.34677419354838</v>
      </c>
      <c r="H15" s="1290">
        <v>84.04677419354839</v>
      </c>
    </row>
    <row r="16" spans="1:8" ht="15">
      <c r="A16" s="1609"/>
      <c r="B16" s="1288" t="s">
        <v>990</v>
      </c>
      <c r="C16" s="1291">
        <v>88.6</v>
      </c>
      <c r="D16" s="1289">
        <v>89.2</v>
      </c>
      <c r="E16" s="1291">
        <v>88.9</v>
      </c>
      <c r="F16" s="1289">
        <v>88.0559375</v>
      </c>
      <c r="G16" s="1291">
        <v>88.6559375</v>
      </c>
      <c r="H16" s="1290">
        <v>88.3559375</v>
      </c>
    </row>
    <row r="17" spans="1:8" ht="15">
      <c r="A17" s="1609"/>
      <c r="B17" s="1292" t="s">
        <v>991</v>
      </c>
      <c r="C17" s="1293">
        <v>88.6</v>
      </c>
      <c r="D17" s="1293">
        <v>89.2</v>
      </c>
      <c r="E17" s="1293">
        <v>88.9</v>
      </c>
      <c r="F17" s="1293">
        <v>89.20290322580645</v>
      </c>
      <c r="G17" s="1293">
        <v>89.80290322580646</v>
      </c>
      <c r="H17" s="1294">
        <v>89.50290322580645</v>
      </c>
    </row>
    <row r="18" spans="1:8" ht="15.75" thickBot="1">
      <c r="A18" s="1610"/>
      <c r="B18" s="1295" t="s">
        <v>1091</v>
      </c>
      <c r="C18" s="1296">
        <v>81.43333333333332</v>
      </c>
      <c r="D18" s="1296">
        <v>82.03333333333335</v>
      </c>
      <c r="E18" s="1296">
        <v>81.73333333333333</v>
      </c>
      <c r="F18" s="1296">
        <v>80.71972148451984</v>
      </c>
      <c r="G18" s="1296">
        <v>81.31972148451985</v>
      </c>
      <c r="H18" s="1297">
        <v>81.0197214845198</v>
      </c>
    </row>
    <row r="19" spans="1:8" ht="15">
      <c r="A19" s="1608" t="s">
        <v>703</v>
      </c>
      <c r="B19" s="1288" t="s">
        <v>981</v>
      </c>
      <c r="C19" s="1298">
        <v>88.75</v>
      </c>
      <c r="D19" s="1298">
        <v>89.35</v>
      </c>
      <c r="E19" s="1298">
        <v>89.05</v>
      </c>
      <c r="F19" s="1299">
        <v>88.4484375</v>
      </c>
      <c r="G19" s="1298">
        <v>89.0484375</v>
      </c>
      <c r="H19" s="1300">
        <v>88.7484375</v>
      </c>
    </row>
    <row r="20" spans="1:8" ht="15">
      <c r="A20" s="1609"/>
      <c r="B20" s="1288" t="s">
        <v>982</v>
      </c>
      <c r="C20" s="1298">
        <v>87.23</v>
      </c>
      <c r="D20" s="1298">
        <v>87.83</v>
      </c>
      <c r="E20" s="1298">
        <v>87.53</v>
      </c>
      <c r="F20" s="1299">
        <v>88.50096774193551</v>
      </c>
      <c r="G20" s="1298">
        <v>89.10096774193548</v>
      </c>
      <c r="H20" s="1300">
        <v>88.8009677419355</v>
      </c>
    </row>
    <row r="21" spans="1:8" ht="15">
      <c r="A21" s="1609"/>
      <c r="B21" s="1288" t="s">
        <v>983</v>
      </c>
      <c r="C21" s="1298">
        <v>84.6</v>
      </c>
      <c r="D21" s="1298">
        <v>85.2</v>
      </c>
      <c r="E21" s="1298">
        <v>84.9</v>
      </c>
      <c r="F21" s="1299">
        <v>84.46933333333332</v>
      </c>
      <c r="G21" s="1298">
        <v>85.06933333333333</v>
      </c>
      <c r="H21" s="1300">
        <v>84.76933333333332</v>
      </c>
    </row>
    <row r="22" spans="1:8" ht="15">
      <c r="A22" s="1609"/>
      <c r="B22" s="1288" t="s">
        <v>984</v>
      </c>
      <c r="C22" s="1298">
        <v>87.64</v>
      </c>
      <c r="D22" s="1298">
        <v>88.24</v>
      </c>
      <c r="E22" s="1298">
        <v>87.94</v>
      </c>
      <c r="F22" s="1299">
        <v>85.92666666666668</v>
      </c>
      <c r="G22" s="1298">
        <v>86.52666666666666</v>
      </c>
      <c r="H22" s="1300">
        <v>86.22666666666666</v>
      </c>
    </row>
    <row r="23" spans="1:8" ht="15">
      <c r="A23" s="1609"/>
      <c r="B23" s="1288" t="s">
        <v>985</v>
      </c>
      <c r="C23" s="1298">
        <v>86.61</v>
      </c>
      <c r="D23" s="1298">
        <v>87.21</v>
      </c>
      <c r="E23" s="1298">
        <v>86.91</v>
      </c>
      <c r="F23" s="1299">
        <v>87.38366666666667</v>
      </c>
      <c r="G23" s="1298">
        <v>87.98366666666668</v>
      </c>
      <c r="H23" s="1300">
        <v>87.68366666666668</v>
      </c>
    </row>
    <row r="24" spans="1:8" ht="15">
      <c r="A24" s="1609"/>
      <c r="B24" s="1288" t="s">
        <v>986</v>
      </c>
      <c r="C24" s="1298">
        <v>87.1</v>
      </c>
      <c r="D24" s="1298">
        <v>87.7</v>
      </c>
      <c r="E24" s="1298">
        <v>87.4</v>
      </c>
      <c r="F24" s="1299">
        <v>87.40275862068967</v>
      </c>
      <c r="G24" s="1298">
        <v>88.00275862068963</v>
      </c>
      <c r="H24" s="1300">
        <v>87.70275862068965</v>
      </c>
    </row>
    <row r="25" spans="1:8" ht="15">
      <c r="A25" s="1609"/>
      <c r="B25" s="1288" t="s">
        <v>987</v>
      </c>
      <c r="C25" s="1298">
        <v>85.3</v>
      </c>
      <c r="D25" s="1298">
        <v>85.9</v>
      </c>
      <c r="E25" s="1298">
        <v>85.6</v>
      </c>
      <c r="F25" s="1299">
        <v>85.64689655172413</v>
      </c>
      <c r="G25" s="1298">
        <v>86.24689655172415</v>
      </c>
      <c r="H25" s="1300">
        <v>85.94689655172414</v>
      </c>
    </row>
    <row r="26" spans="1:8" ht="15">
      <c r="A26" s="1609"/>
      <c r="B26" s="1288" t="s">
        <v>988</v>
      </c>
      <c r="C26" s="1298">
        <v>86.77</v>
      </c>
      <c r="D26" s="1298">
        <v>87.37</v>
      </c>
      <c r="E26" s="1298">
        <v>87.07</v>
      </c>
      <c r="F26" s="1299">
        <v>86.57233333333333</v>
      </c>
      <c r="G26" s="1298">
        <v>87.17233333333334</v>
      </c>
      <c r="H26" s="1300">
        <v>86.87233333333333</v>
      </c>
    </row>
    <row r="27" spans="1:8" ht="15">
      <c r="A27" s="1609"/>
      <c r="B27" s="1288" t="s">
        <v>989</v>
      </c>
      <c r="C27" s="1298">
        <v>86.86</v>
      </c>
      <c r="D27" s="1298">
        <v>87.46</v>
      </c>
      <c r="E27" s="1298">
        <v>87.16</v>
      </c>
      <c r="F27" s="1299">
        <v>86.68645161290321</v>
      </c>
      <c r="G27" s="1298">
        <v>87.29100000000001</v>
      </c>
      <c r="H27" s="1300">
        <v>86.98872580645161</v>
      </c>
    </row>
    <row r="28" spans="1:8" ht="15">
      <c r="A28" s="1609"/>
      <c r="B28" s="1288" t="s">
        <v>660</v>
      </c>
      <c r="C28" s="1298">
        <v>87.61</v>
      </c>
      <c r="D28" s="1298">
        <v>88.21</v>
      </c>
      <c r="E28" s="1298">
        <v>87.91</v>
      </c>
      <c r="F28" s="1299">
        <v>86.4558064516129</v>
      </c>
      <c r="G28" s="1298">
        <v>87.0558064516129</v>
      </c>
      <c r="H28" s="1300">
        <v>86.7558064516129</v>
      </c>
    </row>
    <row r="29" spans="1:8" ht="15">
      <c r="A29" s="1609"/>
      <c r="B29" s="1288" t="s">
        <v>990</v>
      </c>
      <c r="C29" s="1298">
        <v>92.72</v>
      </c>
      <c r="D29" s="1298">
        <v>93.32</v>
      </c>
      <c r="E29" s="1298">
        <v>93.02</v>
      </c>
      <c r="F29" s="1299">
        <v>89.45870967741936</v>
      </c>
      <c r="G29" s="1298">
        <v>90.05870967741934</v>
      </c>
      <c r="H29" s="1300">
        <v>89.75870967741935</v>
      </c>
    </row>
    <row r="30" spans="1:8" ht="15">
      <c r="A30" s="1609"/>
      <c r="B30" s="1292" t="s">
        <v>991</v>
      </c>
      <c r="C30" s="1298">
        <v>95</v>
      </c>
      <c r="D30" s="1298">
        <v>95.6</v>
      </c>
      <c r="E30" s="1298">
        <v>95.3</v>
      </c>
      <c r="F30" s="1299">
        <v>94.91548387096775</v>
      </c>
      <c r="G30" s="1298">
        <v>95.51548387096774</v>
      </c>
      <c r="H30" s="1300">
        <v>95.21548387096774</v>
      </c>
    </row>
    <row r="31" spans="1:8" ht="15.75" thickBot="1">
      <c r="A31" s="1610"/>
      <c r="B31" s="1301" t="s">
        <v>1091</v>
      </c>
      <c r="C31" s="1302">
        <v>88.01583333333333</v>
      </c>
      <c r="D31" s="1302">
        <v>88.61583333333333</v>
      </c>
      <c r="E31" s="1302">
        <v>88.31583333333333</v>
      </c>
      <c r="F31" s="1303">
        <v>87.65562600227105</v>
      </c>
      <c r="G31" s="1302">
        <v>88.2560050345291</v>
      </c>
      <c r="H31" s="1304">
        <v>87.95581551840007</v>
      </c>
    </row>
    <row r="32" spans="1:8" ht="15">
      <c r="A32" s="1608" t="s">
        <v>704</v>
      </c>
      <c r="B32" s="1288" t="s">
        <v>981</v>
      </c>
      <c r="C32" s="1305">
        <v>97.96</v>
      </c>
      <c r="D32" s="1305">
        <v>98.56</v>
      </c>
      <c r="E32" s="1305">
        <v>98.25999999999999</v>
      </c>
      <c r="F32" s="1305">
        <v>96.0121875</v>
      </c>
      <c r="G32" s="1305">
        <v>96.6121875</v>
      </c>
      <c r="H32" s="1306">
        <v>96.3121875</v>
      </c>
    </row>
    <row r="33" spans="1:8" ht="15">
      <c r="A33" s="1609"/>
      <c r="B33" s="1288" t="s">
        <v>982</v>
      </c>
      <c r="C33" s="1298">
        <v>101.29</v>
      </c>
      <c r="D33" s="1298">
        <v>101.89</v>
      </c>
      <c r="E33" s="1298">
        <v>101.59</v>
      </c>
      <c r="F33" s="1298">
        <v>103.24870967741936</v>
      </c>
      <c r="G33" s="1298">
        <v>103.84870967741935</v>
      </c>
      <c r="H33" s="1300">
        <v>103.54870967741935</v>
      </c>
    </row>
    <row r="34" spans="1:8" ht="15">
      <c r="A34" s="1609"/>
      <c r="B34" s="1288" t="s">
        <v>983</v>
      </c>
      <c r="C34" s="1298">
        <v>98.64</v>
      </c>
      <c r="D34" s="1298">
        <v>99.24</v>
      </c>
      <c r="E34" s="1298">
        <v>98.94</v>
      </c>
      <c r="F34" s="1298">
        <v>98.93967741935484</v>
      </c>
      <c r="G34" s="1298">
        <v>99.53967741935485</v>
      </c>
      <c r="H34" s="1300">
        <v>99.23967741935485</v>
      </c>
    </row>
    <row r="35" spans="1:8" ht="15">
      <c r="A35" s="1609"/>
      <c r="B35" s="1288" t="s">
        <v>984</v>
      </c>
      <c r="C35" s="1298">
        <v>100.73</v>
      </c>
      <c r="D35" s="1298">
        <v>101.33</v>
      </c>
      <c r="E35" s="1298">
        <v>101.03</v>
      </c>
      <c r="F35" s="1298">
        <v>98.80310344827586</v>
      </c>
      <c r="G35" s="1298">
        <v>99.40310344827586</v>
      </c>
      <c r="H35" s="1300">
        <v>99.10310344827586</v>
      </c>
    </row>
    <row r="36" spans="1:8" ht="15">
      <c r="A36" s="1609"/>
      <c r="B36" s="1288" t="s">
        <v>985</v>
      </c>
      <c r="C36" s="1298">
        <v>99.11</v>
      </c>
      <c r="D36" s="1298">
        <v>99.71</v>
      </c>
      <c r="E36" s="1298">
        <v>99.41</v>
      </c>
      <c r="F36" s="1298">
        <v>99.2683333333333</v>
      </c>
      <c r="G36" s="1298">
        <v>99.86833333333334</v>
      </c>
      <c r="H36" s="1300">
        <v>99.56833333333333</v>
      </c>
    </row>
    <row r="37" spans="1:8" ht="15">
      <c r="A37" s="1609"/>
      <c r="B37" s="1288" t="s">
        <v>986</v>
      </c>
      <c r="C37" s="1298">
        <v>98.14</v>
      </c>
      <c r="D37" s="1298">
        <v>98.74</v>
      </c>
      <c r="E37" s="1298">
        <v>98.44</v>
      </c>
      <c r="F37" s="1298">
        <v>98.89533333333334</v>
      </c>
      <c r="G37" s="1298">
        <v>99.49533333333332</v>
      </c>
      <c r="H37" s="1300">
        <v>99.19533333333334</v>
      </c>
    </row>
    <row r="38" spans="1:8" ht="15">
      <c r="A38" s="1609"/>
      <c r="B38" s="1307" t="s">
        <v>987</v>
      </c>
      <c r="C38" s="1308">
        <v>99.26</v>
      </c>
      <c r="D38" s="1308">
        <v>99.86</v>
      </c>
      <c r="E38" s="1308">
        <v>99.56</v>
      </c>
      <c r="F38" s="1308">
        <v>99.27</v>
      </c>
      <c r="G38" s="1308">
        <v>99.87</v>
      </c>
      <c r="H38" s="1300">
        <v>99.57</v>
      </c>
    </row>
    <row r="39" spans="1:8" ht="15">
      <c r="A39" s="1609"/>
      <c r="B39" s="1307" t="s">
        <v>988</v>
      </c>
      <c r="C39" s="1308">
        <v>97.58</v>
      </c>
      <c r="D39" s="1308">
        <v>98.18</v>
      </c>
      <c r="E39" s="1308">
        <v>97.88</v>
      </c>
      <c r="F39" s="1308">
        <v>98.50866666666667</v>
      </c>
      <c r="G39" s="1308">
        <v>99.10866666666668</v>
      </c>
      <c r="H39" s="1300">
        <v>98.80866666666668</v>
      </c>
    </row>
    <row r="40" spans="1:8" ht="15">
      <c r="A40" s="1609"/>
      <c r="B40" s="1288" t="s">
        <v>989</v>
      </c>
      <c r="C40" s="1298">
        <v>95.99</v>
      </c>
      <c r="D40" s="1298">
        <v>96.59</v>
      </c>
      <c r="E40" s="1298">
        <v>96.28999999999999</v>
      </c>
      <c r="F40" s="1298">
        <v>96.41466666666666</v>
      </c>
      <c r="G40" s="1298">
        <v>97.01466666666668</v>
      </c>
      <c r="H40" s="1300">
        <v>96.71466666666667</v>
      </c>
    </row>
    <row r="41" spans="1:8" ht="15">
      <c r="A41" s="1609"/>
      <c r="B41" s="1288" t="s">
        <v>660</v>
      </c>
      <c r="C41" s="1298">
        <v>95.2</v>
      </c>
      <c r="D41" s="1298">
        <v>95.8</v>
      </c>
      <c r="E41" s="1298">
        <v>95.5</v>
      </c>
      <c r="F41" s="1298">
        <v>96.2209677419355</v>
      </c>
      <c r="G41" s="1298">
        <v>96.82096774193548</v>
      </c>
      <c r="H41" s="1300">
        <v>96.5209677419355</v>
      </c>
    </row>
    <row r="42" spans="1:8" ht="15">
      <c r="A42" s="1609"/>
      <c r="B42" s="1288" t="s">
        <v>990</v>
      </c>
      <c r="C42" s="1298">
        <v>95.32</v>
      </c>
      <c r="D42" s="1298">
        <v>95.92</v>
      </c>
      <c r="E42" s="1298">
        <v>95.62</v>
      </c>
      <c r="F42" s="1298">
        <v>94.15225806451613</v>
      </c>
      <c r="G42" s="1298">
        <v>94.75225806451614</v>
      </c>
      <c r="H42" s="1300">
        <v>94.45225806451614</v>
      </c>
    </row>
    <row r="43" spans="1:8" ht="15">
      <c r="A43" s="1609"/>
      <c r="B43" s="1292" t="s">
        <v>991</v>
      </c>
      <c r="C43" s="1309">
        <v>95.9</v>
      </c>
      <c r="D43" s="1309">
        <v>96.5</v>
      </c>
      <c r="E43" s="1309">
        <v>96.2</v>
      </c>
      <c r="F43" s="1309">
        <v>95.7140625</v>
      </c>
      <c r="G43" s="1309">
        <v>96.3140625</v>
      </c>
      <c r="H43" s="1310">
        <v>96.0140625</v>
      </c>
    </row>
    <row r="44" spans="1:8" ht="15.75" thickBot="1">
      <c r="A44" s="1610"/>
      <c r="B44" s="1311" t="s">
        <v>1091</v>
      </c>
      <c r="C44" s="1312">
        <v>97.92666666666668</v>
      </c>
      <c r="D44" s="1312">
        <v>98.52666666666666</v>
      </c>
      <c r="E44" s="1312">
        <v>98.25163978494624</v>
      </c>
      <c r="F44" s="1312">
        <v>97.95399719595848</v>
      </c>
      <c r="G44" s="1312">
        <v>98.55399719595847</v>
      </c>
      <c r="H44" s="1313">
        <v>98.25399719595846</v>
      </c>
    </row>
    <row r="45" spans="1:8" ht="15">
      <c r="A45" s="1608" t="s">
        <v>17</v>
      </c>
      <c r="B45" s="1288" t="s">
        <v>981</v>
      </c>
      <c r="C45" s="1314">
        <v>96.92</v>
      </c>
      <c r="D45" s="1314">
        <v>97.52</v>
      </c>
      <c r="E45" s="1314">
        <v>97.22</v>
      </c>
      <c r="F45" s="1314">
        <v>96.7141935483871</v>
      </c>
      <c r="G45" s="1314">
        <v>97.3141935483871</v>
      </c>
      <c r="H45" s="1315">
        <v>97.0141935483871</v>
      </c>
    </row>
    <row r="46" spans="1:8" ht="15">
      <c r="A46" s="1609"/>
      <c r="B46" s="1288" t="s">
        <v>982</v>
      </c>
      <c r="C46" s="1299">
        <v>97.52</v>
      </c>
      <c r="D46" s="1299">
        <v>98.12</v>
      </c>
      <c r="E46" s="1299">
        <v>97.82</v>
      </c>
      <c r="F46" s="1299">
        <v>96.64225806451614</v>
      </c>
      <c r="G46" s="1299">
        <v>97.24225806451611</v>
      </c>
      <c r="H46" s="1316">
        <v>96.94225806451612</v>
      </c>
    </row>
    <row r="47" spans="1:8" ht="15">
      <c r="A47" s="1609"/>
      <c r="B47" s="1288" t="s">
        <v>983</v>
      </c>
      <c r="C47" s="1299">
        <v>98.64</v>
      </c>
      <c r="D47" s="1299">
        <v>99.24</v>
      </c>
      <c r="E47" s="1299">
        <v>98.94</v>
      </c>
      <c r="F47" s="1299">
        <v>97.7341935483871</v>
      </c>
      <c r="G47" s="1299">
        <v>98.3341935483871</v>
      </c>
      <c r="H47" s="1316">
        <v>98.0341935483871</v>
      </c>
    </row>
    <row r="48" spans="1:8" ht="15">
      <c r="A48" s="1609"/>
      <c r="B48" s="1288" t="s">
        <v>984</v>
      </c>
      <c r="C48" s="1299">
        <v>98.46</v>
      </c>
      <c r="D48" s="1299">
        <v>99.06</v>
      </c>
      <c r="E48" s="1299">
        <v>98.76</v>
      </c>
      <c r="F48" s="1299">
        <v>97.99633333333331</v>
      </c>
      <c r="G48" s="1299">
        <v>98.59633333333333</v>
      </c>
      <c r="H48" s="1316">
        <v>98.29633333333332</v>
      </c>
    </row>
    <row r="49" spans="1:8" ht="15">
      <c r="A49" s="1609"/>
      <c r="B49" s="1288" t="s">
        <v>985</v>
      </c>
      <c r="C49" s="1299">
        <v>99.37</v>
      </c>
      <c r="D49" s="1299">
        <v>99.97</v>
      </c>
      <c r="E49" s="1299">
        <v>99.67</v>
      </c>
      <c r="F49" s="1299">
        <v>98.79517241379308</v>
      </c>
      <c r="G49" s="1299">
        <v>99.3951724137931</v>
      </c>
      <c r="H49" s="1316">
        <v>99.0951724137931</v>
      </c>
    </row>
    <row r="50" spans="1:8" ht="15">
      <c r="A50" s="1609"/>
      <c r="B50" s="1288" t="s">
        <v>986</v>
      </c>
      <c r="C50" s="1299">
        <v>99.13</v>
      </c>
      <c r="D50" s="1299">
        <v>99.73</v>
      </c>
      <c r="E50" s="1299">
        <v>99.43</v>
      </c>
      <c r="F50" s="1299">
        <v>100.75700000000002</v>
      </c>
      <c r="G50" s="1299">
        <v>101.357</v>
      </c>
      <c r="H50" s="1316">
        <v>101.05700000000002</v>
      </c>
    </row>
    <row r="51" spans="1:8" ht="15">
      <c r="A51" s="1609"/>
      <c r="B51" s="1288" t="s">
        <v>1092</v>
      </c>
      <c r="C51" s="1299">
        <v>99.31</v>
      </c>
      <c r="D51" s="1299">
        <v>99.91</v>
      </c>
      <c r="E51" s="1299">
        <v>99.61</v>
      </c>
      <c r="F51" s="1299">
        <v>98.53</v>
      </c>
      <c r="G51" s="1299">
        <v>99.13</v>
      </c>
      <c r="H51" s="1316">
        <v>98.83</v>
      </c>
    </row>
    <row r="52" spans="1:8" ht="15">
      <c r="A52" s="1609"/>
      <c r="B52" s="1288" t="s">
        <v>988</v>
      </c>
      <c r="C52" s="1299">
        <v>100.45</v>
      </c>
      <c r="D52" s="1299">
        <v>101.05</v>
      </c>
      <c r="E52" s="1299">
        <v>100.75</v>
      </c>
      <c r="F52" s="1299">
        <v>99.25366666666669</v>
      </c>
      <c r="G52" s="1299">
        <v>99.85366666666665</v>
      </c>
      <c r="H52" s="1316">
        <v>99.55366666666667</v>
      </c>
    </row>
    <row r="53" spans="1:8" ht="15">
      <c r="A53" s="1609"/>
      <c r="B53" s="1288" t="s">
        <v>989</v>
      </c>
      <c r="C53" s="1299">
        <v>99.4</v>
      </c>
      <c r="D53" s="1299">
        <v>100</v>
      </c>
      <c r="E53" s="1299">
        <v>99.7</v>
      </c>
      <c r="F53" s="1299">
        <v>99.667</v>
      </c>
      <c r="G53" s="1299">
        <v>100.26700000000001</v>
      </c>
      <c r="H53" s="1316">
        <v>99.96700000000001</v>
      </c>
    </row>
    <row r="54" spans="1:8" ht="15">
      <c r="A54" s="1609"/>
      <c r="B54" s="1288" t="s">
        <v>660</v>
      </c>
      <c r="C54" s="1299">
        <v>102.16</v>
      </c>
      <c r="D54" s="1299">
        <v>102.76</v>
      </c>
      <c r="E54" s="1299">
        <v>102.46000000000001</v>
      </c>
      <c r="F54" s="1299">
        <v>100.94516129032259</v>
      </c>
      <c r="G54" s="1299">
        <v>101.54516129032258</v>
      </c>
      <c r="H54" s="1316">
        <v>101.24516129032259</v>
      </c>
    </row>
    <row r="55" spans="1:8" ht="15">
      <c r="A55" s="1609"/>
      <c r="B55" s="1288" t="s">
        <v>1093</v>
      </c>
      <c r="C55" s="1299">
        <v>102.2</v>
      </c>
      <c r="D55" s="1299">
        <v>102.8</v>
      </c>
      <c r="E55" s="1299">
        <v>102.5</v>
      </c>
      <c r="F55" s="1299">
        <v>101.78375</v>
      </c>
      <c r="G55" s="1299">
        <v>102.38374999999999</v>
      </c>
      <c r="H55" s="1316">
        <v>102.08375</v>
      </c>
    </row>
    <row r="56" spans="1:8" ht="15">
      <c r="A56" s="1609"/>
      <c r="B56" s="1288" t="s">
        <v>991</v>
      </c>
      <c r="C56" s="1298">
        <v>101.14</v>
      </c>
      <c r="D56" s="1298">
        <v>101.74</v>
      </c>
      <c r="E56" s="1298">
        <v>101.44</v>
      </c>
      <c r="F56" s="1298">
        <v>101.45258064516129</v>
      </c>
      <c r="G56" s="1298">
        <v>102.0525806451613</v>
      </c>
      <c r="H56" s="1300">
        <v>101.75258064516129</v>
      </c>
    </row>
    <row r="57" spans="1:8" ht="15.75" thickBot="1">
      <c r="A57" s="1610"/>
      <c r="B57" s="1311" t="s">
        <v>1091</v>
      </c>
      <c r="C57" s="1302">
        <v>99.55833333333334</v>
      </c>
      <c r="D57" s="1302">
        <v>100.15833333333332</v>
      </c>
      <c r="E57" s="1302">
        <v>99.85833333333335</v>
      </c>
      <c r="F57" s="1302">
        <v>99.18927579254729</v>
      </c>
      <c r="G57" s="1302">
        <v>99.78927579254726</v>
      </c>
      <c r="H57" s="1304">
        <v>99.48927579254728</v>
      </c>
    </row>
    <row r="58" spans="1:8" ht="15">
      <c r="A58" s="1608" t="s">
        <v>19</v>
      </c>
      <c r="B58" s="1288" t="s">
        <v>981</v>
      </c>
      <c r="C58" s="1314">
        <v>103.71</v>
      </c>
      <c r="D58" s="1314">
        <v>104.31</v>
      </c>
      <c r="E58" s="1314">
        <v>104.00999999999999</v>
      </c>
      <c r="F58" s="1314">
        <v>102.12375000000002</v>
      </c>
      <c r="G58" s="1314">
        <v>102.72375</v>
      </c>
      <c r="H58" s="1315">
        <v>102.42375000000001</v>
      </c>
    </row>
    <row r="59" spans="1:8" ht="15">
      <c r="A59" s="1609"/>
      <c r="B59" s="1288" t="s">
        <v>982</v>
      </c>
      <c r="C59" s="1299">
        <v>105.92</v>
      </c>
      <c r="D59" s="1299">
        <v>106.52</v>
      </c>
      <c r="E59" s="1299">
        <v>106.22</v>
      </c>
      <c r="F59" s="1299">
        <v>105.59096774193547</v>
      </c>
      <c r="G59" s="1299">
        <v>106.1909677419355</v>
      </c>
      <c r="H59" s="1316">
        <v>105.89096774193548</v>
      </c>
    </row>
    <row r="60" spans="1:8" ht="15">
      <c r="A60" s="1609"/>
      <c r="B60" s="1288" t="s">
        <v>983</v>
      </c>
      <c r="C60" s="1299">
        <v>103.49</v>
      </c>
      <c r="D60" s="1299">
        <v>104.09</v>
      </c>
      <c r="E60" s="1299">
        <v>103.78999999999999</v>
      </c>
      <c r="F60" s="1299">
        <v>104.52666666666666</v>
      </c>
      <c r="G60" s="1299">
        <v>105.12666666666668</v>
      </c>
      <c r="H60" s="1316">
        <v>104.82666666666667</v>
      </c>
    </row>
    <row r="61" spans="1:8" ht="15">
      <c r="A61" s="1609"/>
      <c r="B61" s="1288" t="s">
        <v>984</v>
      </c>
      <c r="C61" s="1299">
        <v>105.46</v>
      </c>
      <c r="D61" s="1299">
        <v>106.06</v>
      </c>
      <c r="E61" s="1299">
        <v>105.75999999999999</v>
      </c>
      <c r="F61" s="1299">
        <v>104.429</v>
      </c>
      <c r="G61" s="1299">
        <v>105.02900000000001</v>
      </c>
      <c r="H61" s="1316">
        <v>104.72900000000001</v>
      </c>
    </row>
    <row r="62" spans="1:8" ht="15">
      <c r="A62" s="1609"/>
      <c r="B62" s="1288" t="s">
        <v>985</v>
      </c>
      <c r="C62" s="1299">
        <v>107</v>
      </c>
      <c r="D62" s="1299">
        <v>107.6</v>
      </c>
      <c r="E62" s="1299">
        <v>107.3</v>
      </c>
      <c r="F62" s="1299">
        <v>106.20206896551723</v>
      </c>
      <c r="G62" s="1299">
        <v>106.80206896551724</v>
      </c>
      <c r="H62" s="1316">
        <v>106.50206896551722</v>
      </c>
    </row>
    <row r="63" spans="1:8" ht="15">
      <c r="A63" s="1609"/>
      <c r="B63" s="1288" t="s">
        <v>986</v>
      </c>
      <c r="C63" s="1299">
        <v>106.6</v>
      </c>
      <c r="D63" s="1299">
        <v>107.2</v>
      </c>
      <c r="E63" s="1299">
        <v>106.9</v>
      </c>
      <c r="F63" s="1299">
        <v>106.06200000000003</v>
      </c>
      <c r="G63" s="1299">
        <v>106.66199999999999</v>
      </c>
      <c r="H63" s="1316">
        <v>106.36200000000001</v>
      </c>
    </row>
    <row r="64" spans="1:8" ht="15">
      <c r="A64" s="1609"/>
      <c r="B64" s="1288" t="s">
        <v>1094</v>
      </c>
      <c r="C64" s="1299">
        <v>108.88</v>
      </c>
      <c r="D64" s="1299">
        <v>109.48</v>
      </c>
      <c r="E64" s="1299">
        <v>109.18</v>
      </c>
      <c r="F64" s="1299">
        <v>108.18586206896553</v>
      </c>
      <c r="G64" s="1299">
        <v>108.78586206896551</v>
      </c>
      <c r="H64" s="1316">
        <v>108.48586206896553</v>
      </c>
    </row>
    <row r="65" spans="1:8" ht="15">
      <c r="A65" s="1609"/>
      <c r="B65" s="1288" t="s">
        <v>988</v>
      </c>
      <c r="C65" s="1299">
        <v>107.23</v>
      </c>
      <c r="D65" s="1299">
        <v>107.83</v>
      </c>
      <c r="E65" s="1299">
        <v>107.53</v>
      </c>
      <c r="F65" s="1299">
        <v>108.52000000000001</v>
      </c>
      <c r="G65" s="1299">
        <v>109.11999999999998</v>
      </c>
      <c r="H65" s="1316">
        <v>108.82</v>
      </c>
    </row>
    <row r="66" spans="1:8" ht="15">
      <c r="A66" s="1609"/>
      <c r="B66" s="1288" t="s">
        <v>989</v>
      </c>
      <c r="C66" s="1299">
        <v>105.92</v>
      </c>
      <c r="D66" s="1299">
        <v>106.52</v>
      </c>
      <c r="E66" s="1299">
        <v>106.22</v>
      </c>
      <c r="F66" s="1299">
        <v>106.24066666666664</v>
      </c>
      <c r="G66" s="1299">
        <v>106.84066666666668</v>
      </c>
      <c r="H66" s="1316">
        <v>106.54066666666665</v>
      </c>
    </row>
    <row r="67" spans="1:8" ht="15">
      <c r="A67" s="1609"/>
      <c r="B67" s="1288" t="s">
        <v>660</v>
      </c>
      <c r="C67" s="1299">
        <v>106.27</v>
      </c>
      <c r="D67" s="1299">
        <v>106.87</v>
      </c>
      <c r="E67" s="1299">
        <v>106.57</v>
      </c>
      <c r="F67" s="1299">
        <v>106.12741935483871</v>
      </c>
      <c r="G67" s="1299">
        <v>106.72741935483872</v>
      </c>
      <c r="H67" s="1316">
        <v>106.42741935483872</v>
      </c>
    </row>
    <row r="68" spans="1:8" ht="15">
      <c r="A68" s="1609"/>
      <c r="B68" s="1288" t="s">
        <v>990</v>
      </c>
      <c r="C68" s="1298">
        <v>107.08</v>
      </c>
      <c r="D68" s="1298">
        <v>107.68</v>
      </c>
      <c r="E68" s="1298">
        <v>107.38</v>
      </c>
      <c r="F68" s="1298">
        <v>107.05187500000002</v>
      </c>
      <c r="G68" s="1298">
        <v>107.65187499999999</v>
      </c>
      <c r="H68" s="1300">
        <v>107.351875</v>
      </c>
    </row>
    <row r="69" spans="1:8" ht="15">
      <c r="A69" s="1609"/>
      <c r="B69" s="1288" t="s">
        <v>991</v>
      </c>
      <c r="C69" s="1298">
        <v>106.73</v>
      </c>
      <c r="D69" s="1298">
        <v>107.33</v>
      </c>
      <c r="E69" s="1298">
        <v>107.03</v>
      </c>
      <c r="F69" s="1298">
        <v>107.56193548387097</v>
      </c>
      <c r="G69" s="1298">
        <v>108.16193548387095</v>
      </c>
      <c r="H69" s="1300">
        <v>107.86193548387095</v>
      </c>
    </row>
    <row r="70" spans="1:8" ht="15">
      <c r="A70" s="1610"/>
      <c r="B70" s="1311" t="s">
        <v>1091</v>
      </c>
      <c r="C70" s="1302">
        <v>106.19083333333333</v>
      </c>
      <c r="D70" s="1302">
        <v>106.79083333333334</v>
      </c>
      <c r="E70" s="1302">
        <v>106.4908333333333</v>
      </c>
      <c r="F70" s="1302">
        <v>106.05185099570512</v>
      </c>
      <c r="G70" s="1302">
        <v>106.6518509957051</v>
      </c>
      <c r="H70" s="1304">
        <v>106.35185099570509</v>
      </c>
    </row>
    <row r="71" spans="1:8" ht="15">
      <c r="A71" s="1611" t="s">
        <v>41</v>
      </c>
      <c r="B71" s="1317" t="s">
        <v>981</v>
      </c>
      <c r="C71" s="1305">
        <v>106.72</v>
      </c>
      <c r="D71" s="1305">
        <v>107.32</v>
      </c>
      <c r="E71" s="1305">
        <v>107.02</v>
      </c>
      <c r="F71" s="1305">
        <v>106.88593750000001</v>
      </c>
      <c r="G71" s="1305">
        <v>107.48593749999998</v>
      </c>
      <c r="H71" s="1306">
        <v>107.1859375</v>
      </c>
    </row>
    <row r="72" spans="1:8" ht="15">
      <c r="A72" s="1609"/>
      <c r="B72" s="1288" t="s">
        <v>982</v>
      </c>
      <c r="C72" s="1298">
        <v>106.85</v>
      </c>
      <c r="D72" s="1298">
        <v>107.45</v>
      </c>
      <c r="E72" s="1298">
        <v>107.15</v>
      </c>
      <c r="F72" s="1298">
        <v>106.7274193548387</v>
      </c>
      <c r="G72" s="1298">
        <v>107.32741935483868</v>
      </c>
      <c r="H72" s="1300">
        <v>107.02741935483868</v>
      </c>
    </row>
    <row r="73" spans="1:8" ht="15">
      <c r="A73" s="1609"/>
      <c r="B73" s="1288" t="s">
        <v>983</v>
      </c>
      <c r="C73" s="1298">
        <v>106.49</v>
      </c>
      <c r="D73" s="1298">
        <v>107.09</v>
      </c>
      <c r="E73" s="1298">
        <v>106.78999999999999</v>
      </c>
      <c r="F73" s="1298">
        <v>106.43566666666669</v>
      </c>
      <c r="G73" s="1298">
        <v>107.03566666666666</v>
      </c>
      <c r="H73" s="1300">
        <v>106.73566666666667</v>
      </c>
    </row>
    <row r="74" spans="1:8" ht="15.75" thickBot="1">
      <c r="A74" s="1612"/>
      <c r="B74" s="1318" t="s">
        <v>984</v>
      </c>
      <c r="C74" s="1319">
        <v>107.31</v>
      </c>
      <c r="D74" s="1319">
        <v>107.91</v>
      </c>
      <c r="E74" s="1319">
        <v>107.61</v>
      </c>
      <c r="F74" s="1319">
        <v>106.61566666666667</v>
      </c>
      <c r="G74" s="1319">
        <v>107.21566666666668</v>
      </c>
      <c r="H74" s="1320">
        <v>106.91566666666668</v>
      </c>
    </row>
    <row r="75" spans="1:8" ht="15.75" thickTop="1">
      <c r="A75" s="1321" t="s">
        <v>1095</v>
      </c>
      <c r="B75" s="126"/>
      <c r="C75" s="126"/>
      <c r="D75" s="126"/>
      <c r="E75" s="126"/>
      <c r="F75" s="126"/>
      <c r="G75" s="126"/>
      <c r="H75" s="126"/>
    </row>
    <row r="77" spans="1:11" ht="15">
      <c r="A77" s="1528" t="s">
        <v>1096</v>
      </c>
      <c r="B77" s="1528"/>
      <c r="C77" s="1528"/>
      <c r="D77" s="1528"/>
      <c r="E77" s="1528"/>
      <c r="F77" s="1528"/>
      <c r="G77" s="1528"/>
      <c r="H77" s="1528"/>
      <c r="I77" s="1528"/>
      <c r="J77" s="1528"/>
      <c r="K77" s="1528"/>
    </row>
    <row r="78" spans="1:11" ht="15">
      <c r="A78" s="1528" t="s">
        <v>112</v>
      </c>
      <c r="B78" s="1528"/>
      <c r="C78" s="1528"/>
      <c r="D78" s="1528"/>
      <c r="E78" s="1528"/>
      <c r="F78" s="1528"/>
      <c r="G78" s="1528"/>
      <c r="H78" s="1528"/>
      <c r="I78" s="1528"/>
      <c r="J78" s="1528"/>
      <c r="K78" s="1528"/>
    </row>
    <row r="79" spans="1:11" ht="16.5" thickBot="1">
      <c r="A79" s="351"/>
      <c r="B79" s="351"/>
      <c r="C79" s="351"/>
      <c r="D79" s="351"/>
      <c r="E79" s="351"/>
      <c r="F79" s="351"/>
      <c r="G79" s="351"/>
      <c r="H79" s="351"/>
      <c r="I79" s="126"/>
      <c r="J79" s="126"/>
      <c r="K79" s="126"/>
    </row>
    <row r="80" spans="1:11" ht="15.75" thickTop="1">
      <c r="A80" s="1613"/>
      <c r="B80" s="1615" t="s">
        <v>1097</v>
      </c>
      <c r="C80" s="1616"/>
      <c r="D80" s="1617"/>
      <c r="E80" s="1615" t="s">
        <v>159</v>
      </c>
      <c r="F80" s="1616"/>
      <c r="G80" s="1617"/>
      <c r="H80" s="1621" t="s">
        <v>215</v>
      </c>
      <c r="I80" s="1622"/>
      <c r="J80" s="1622"/>
      <c r="K80" s="1623"/>
    </row>
    <row r="81" spans="1:11" ht="15">
      <c r="A81" s="1614"/>
      <c r="B81" s="1618"/>
      <c r="C81" s="1619"/>
      <c r="D81" s="1620"/>
      <c r="E81" s="1618"/>
      <c r="F81" s="1619"/>
      <c r="G81" s="1620"/>
      <c r="H81" s="1624" t="s">
        <v>1098</v>
      </c>
      <c r="I81" s="1625"/>
      <c r="J81" s="1624" t="s">
        <v>1120</v>
      </c>
      <c r="K81" s="1626"/>
    </row>
    <row r="82" spans="1:11" ht="15">
      <c r="A82" s="1322"/>
      <c r="B82" s="1323" t="s">
        <v>1099</v>
      </c>
      <c r="C82" s="1323" t="s">
        <v>1100</v>
      </c>
      <c r="D82" s="1323" t="s">
        <v>1101</v>
      </c>
      <c r="E82" s="1323">
        <v>2014</v>
      </c>
      <c r="F82" s="1323">
        <v>2015</v>
      </c>
      <c r="G82" s="1323">
        <v>2016</v>
      </c>
      <c r="H82" s="1323" t="s">
        <v>1100</v>
      </c>
      <c r="I82" s="1323" t="s">
        <v>1101</v>
      </c>
      <c r="J82" s="1324">
        <v>2015</v>
      </c>
      <c r="K82" s="1325">
        <v>2016</v>
      </c>
    </row>
    <row r="83" spans="1:11" ht="15">
      <c r="A83" s="1326" t="s">
        <v>1102</v>
      </c>
      <c r="B83" s="1327">
        <v>104.73</v>
      </c>
      <c r="C83" s="1327">
        <v>57.31</v>
      </c>
      <c r="D83" s="1327">
        <v>46.25</v>
      </c>
      <c r="E83" s="1328">
        <v>77.51</v>
      </c>
      <c r="F83" s="1328">
        <v>40.28</v>
      </c>
      <c r="G83" s="1329">
        <v>44.15</v>
      </c>
      <c r="H83" s="1330">
        <v>-45.2783347655877</v>
      </c>
      <c r="I83" s="1330">
        <v>-19.298551736171703</v>
      </c>
      <c r="J83" s="1331">
        <v>-48.03251193394401</v>
      </c>
      <c r="K83" s="1332">
        <v>9.607745779543194</v>
      </c>
    </row>
    <row r="84" spans="1:11" ht="15.75" thickBot="1">
      <c r="A84" s="1333" t="s">
        <v>1103</v>
      </c>
      <c r="B84" s="1334">
        <v>1310</v>
      </c>
      <c r="C84" s="1334">
        <v>1144.4</v>
      </c>
      <c r="D84" s="1334">
        <v>1283.3</v>
      </c>
      <c r="E84" s="1334">
        <v>1169</v>
      </c>
      <c r="F84" s="1334">
        <v>1084.75</v>
      </c>
      <c r="G84" s="1334">
        <v>1226.95</v>
      </c>
      <c r="H84" s="1335">
        <v>-12.641221374045799</v>
      </c>
      <c r="I84" s="1335">
        <v>12.13736455784688</v>
      </c>
      <c r="J84" s="1336">
        <v>-7.2070145423438845</v>
      </c>
      <c r="K84" s="1337">
        <v>13.109011292924635</v>
      </c>
    </row>
    <row r="85" spans="1:11" ht="15.75" thickTop="1">
      <c r="A85" s="1321" t="s">
        <v>1104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1:11" ht="15">
      <c r="A86" s="1321" t="s">
        <v>1105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1:11" ht="15">
      <c r="A87" s="1321" t="s">
        <v>1106</v>
      </c>
      <c r="B87" s="1338"/>
      <c r="C87" s="1338"/>
      <c r="D87" s="1338"/>
      <c r="E87" s="1338"/>
      <c r="F87" s="1338"/>
      <c r="G87" s="1338"/>
      <c r="H87" s="126"/>
      <c r="I87" s="126"/>
      <c r="J87" s="126"/>
      <c r="K87" s="126"/>
    </row>
    <row r="88" spans="1:11" ht="15">
      <c r="A88" s="1339" t="s">
        <v>1107</v>
      </c>
      <c r="B88" s="126"/>
      <c r="C88" s="126"/>
      <c r="D88" s="126"/>
      <c r="E88" s="126"/>
      <c r="F88" s="126"/>
      <c r="G88" s="126"/>
      <c r="H88" s="1023"/>
      <c r="I88" s="1023"/>
      <c r="J88" s="126"/>
      <c r="K88" s="126"/>
    </row>
  </sheetData>
  <sheetProtection/>
  <mergeCells count="20">
    <mergeCell ref="A77:K77"/>
    <mergeCell ref="A78:K78"/>
    <mergeCell ref="A80:A81"/>
    <mergeCell ref="B80:D81"/>
    <mergeCell ref="E80:G81"/>
    <mergeCell ref="H80:K80"/>
    <mergeCell ref="H81:I81"/>
    <mergeCell ref="J81:K81"/>
    <mergeCell ref="A6:A18"/>
    <mergeCell ref="A19:A31"/>
    <mergeCell ref="A32:A44"/>
    <mergeCell ref="A45:A57"/>
    <mergeCell ref="A58:A70"/>
    <mergeCell ref="A71:A74"/>
    <mergeCell ref="A2:H2"/>
    <mergeCell ref="A3:H3"/>
    <mergeCell ref="A4:A5"/>
    <mergeCell ref="B4:B5"/>
    <mergeCell ref="C4:E4"/>
    <mergeCell ref="F4:H4"/>
  </mergeCells>
  <hyperlinks>
    <hyperlink ref="A88" r:id="rId1" display="http://www.kitco.com/gold.londonfix.html"/>
  </hyperlinks>
  <printOptions/>
  <pageMargins left="0.7" right="0.7" top="0.75" bottom="0.75" header="0.3" footer="0.3"/>
  <pageSetup horizontalDpi="600" verticalDpi="600" orientation="portrait" paperSize="9" scale="56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workbookViewId="0" topLeftCell="A1">
      <selection activeCell="J20" sqref="J20"/>
    </sheetView>
  </sheetViews>
  <sheetFormatPr defaultColWidth="9.140625" defaultRowHeight="17.25" customHeight="1"/>
  <cols>
    <col min="1" max="1" width="34.8515625" style="61" customWidth="1"/>
    <col min="2" max="5" width="12.7109375" style="61" customWidth="1"/>
    <col min="6" max="6" width="12.7109375" style="121" customWidth="1"/>
    <col min="7" max="7" width="10.7109375" style="61" customWidth="1"/>
    <col min="8" max="8" width="10.00390625" style="61" customWidth="1"/>
    <col min="9" max="9" width="9.140625" style="61" customWidth="1"/>
    <col min="10" max="10" width="11.57421875" style="61" bestFit="1" customWidth="1"/>
    <col min="11" max="16384" width="9.140625" style="61" customWidth="1"/>
  </cols>
  <sheetData>
    <row r="1" spans="1:8" ht="17.25" customHeight="1">
      <c r="A1" s="1528" t="s">
        <v>63</v>
      </c>
      <c r="B1" s="1528"/>
      <c r="C1" s="1528"/>
      <c r="D1" s="1528"/>
      <c r="E1" s="1528"/>
      <c r="F1" s="1528"/>
      <c r="G1" s="1528"/>
      <c r="H1" s="1528"/>
    </row>
    <row r="2" spans="1:8" ht="17.25" customHeight="1">
      <c r="A2" s="1627" t="s">
        <v>0</v>
      </c>
      <c r="B2" s="1627"/>
      <c r="C2" s="1627"/>
      <c r="D2" s="1627"/>
      <c r="E2" s="1627"/>
      <c r="F2" s="1627"/>
      <c r="G2" s="1627"/>
      <c r="H2" s="1627"/>
    </row>
    <row r="3" spans="1:8" ht="17.25" customHeight="1">
      <c r="A3" s="1628" t="s">
        <v>64</v>
      </c>
      <c r="B3" s="1628"/>
      <c r="C3" s="1628"/>
      <c r="D3" s="1628"/>
      <c r="E3" s="1628"/>
      <c r="F3" s="1628"/>
      <c r="G3" s="1628"/>
      <c r="H3" s="1628"/>
    </row>
    <row r="4" spans="1:8" ht="12.75" customHeight="1" thickBot="1">
      <c r="A4" s="62"/>
      <c r="B4" s="1629"/>
      <c r="C4" s="1629"/>
      <c r="D4" s="1629"/>
      <c r="E4" s="62"/>
      <c r="F4" s="112"/>
      <c r="G4" s="1630" t="s">
        <v>1</v>
      </c>
      <c r="H4" s="1630"/>
    </row>
    <row r="5" spans="1:8" ht="17.25" customHeight="1" thickTop="1">
      <c r="A5" s="1638" t="s">
        <v>2</v>
      </c>
      <c r="B5" s="1640" t="s">
        <v>13</v>
      </c>
      <c r="C5" s="1641"/>
      <c r="D5" s="1641"/>
      <c r="E5" s="1641"/>
      <c r="F5" s="1641"/>
      <c r="G5" s="1642" t="s">
        <v>161</v>
      </c>
      <c r="H5" s="1643"/>
    </row>
    <row r="6" spans="1:8" ht="15.75">
      <c r="A6" s="1639"/>
      <c r="B6" s="1635" t="s">
        <v>17</v>
      </c>
      <c r="C6" s="1636"/>
      <c r="D6" s="1635" t="s">
        <v>19</v>
      </c>
      <c r="E6" s="1636"/>
      <c r="F6" s="63" t="s">
        <v>71</v>
      </c>
      <c r="G6" s="1644"/>
      <c r="H6" s="1645"/>
    </row>
    <row r="7" spans="1:8" ht="17.25" customHeight="1">
      <c r="A7" s="64"/>
      <c r="B7" s="65" t="s">
        <v>158</v>
      </c>
      <c r="C7" s="65" t="s">
        <v>65</v>
      </c>
      <c r="D7" s="65" t="str">
        <f>B7</f>
        <v>Four Months</v>
      </c>
      <c r="E7" s="65" t="s">
        <v>65</v>
      </c>
      <c r="F7" s="65" t="str">
        <f>D7</f>
        <v>Four Months</v>
      </c>
      <c r="G7" s="66" t="s">
        <v>19</v>
      </c>
      <c r="H7" s="67" t="s">
        <v>143</v>
      </c>
    </row>
    <row r="8" spans="1:8" ht="17.25" customHeight="1">
      <c r="A8" s="68" t="s">
        <v>25</v>
      </c>
      <c r="B8" s="69">
        <v>79555.90000000001</v>
      </c>
      <c r="C8" s="69">
        <v>509213.9</v>
      </c>
      <c r="D8" s="69">
        <v>73352.4</v>
      </c>
      <c r="E8" s="69">
        <v>569571.4</v>
      </c>
      <c r="F8" s="69">
        <v>140684.39999999997</v>
      </c>
      <c r="G8" s="70">
        <v>-7.797661769900174</v>
      </c>
      <c r="H8" s="71">
        <v>91.792497586991</v>
      </c>
    </row>
    <row r="9" spans="1:8" s="73" customFormat="1" ht="17.25" customHeight="1">
      <c r="A9" s="68" t="s">
        <v>14</v>
      </c>
      <c r="B9" s="72">
        <v>72538.70000000001</v>
      </c>
      <c r="C9" s="72">
        <v>334881.5</v>
      </c>
      <c r="D9" s="72">
        <v>58052.5</v>
      </c>
      <c r="E9" s="72">
        <v>356499.3</v>
      </c>
      <c r="F9" s="72">
        <v>124894.09999999999</v>
      </c>
      <c r="G9" s="70">
        <v>-19.970305505888604</v>
      </c>
      <c r="H9" s="71">
        <v>115.13991645493303</v>
      </c>
    </row>
    <row r="10" spans="1:8" ht="17.25" customHeight="1">
      <c r="A10" s="74" t="s">
        <v>28</v>
      </c>
      <c r="B10" s="75">
        <v>69550.8</v>
      </c>
      <c r="C10" s="75">
        <v>309169.3</v>
      </c>
      <c r="D10" s="75">
        <v>55223.7</v>
      </c>
      <c r="E10" s="75">
        <v>325036.1</v>
      </c>
      <c r="F10" s="113">
        <v>106871.7</v>
      </c>
      <c r="G10" s="76">
        <v>-20.59947549129558</v>
      </c>
      <c r="H10" s="77">
        <v>93.52506260898855</v>
      </c>
    </row>
    <row r="11" spans="1:8" ht="17.25" customHeight="1">
      <c r="A11" s="74" t="s">
        <v>26</v>
      </c>
      <c r="B11" s="75">
        <v>653.1</v>
      </c>
      <c r="C11" s="75">
        <v>3625.7</v>
      </c>
      <c r="D11" s="75">
        <v>1128.8</v>
      </c>
      <c r="E11" s="75">
        <v>9664.900000000001</v>
      </c>
      <c r="F11" s="113">
        <v>7569.400000000001</v>
      </c>
      <c r="G11" s="76">
        <v>72.83723778900625</v>
      </c>
      <c r="H11" s="77">
        <v>570.570517363572</v>
      </c>
    </row>
    <row r="12" spans="1:8" ht="17.25" customHeight="1">
      <c r="A12" s="74" t="s">
        <v>27</v>
      </c>
      <c r="B12" s="75">
        <v>2334.7999999999997</v>
      </c>
      <c r="C12" s="75">
        <v>22086.5</v>
      </c>
      <c r="D12" s="75">
        <v>1700</v>
      </c>
      <c r="E12" s="75">
        <v>21798.3</v>
      </c>
      <c r="F12" s="113">
        <v>10453</v>
      </c>
      <c r="G12" s="76">
        <v>-27.188624293301345</v>
      </c>
      <c r="H12" s="77">
        <v>514.8823529411765</v>
      </c>
    </row>
    <row r="13" spans="1:8" s="73" customFormat="1" ht="17.25" customHeight="1">
      <c r="A13" s="68" t="s">
        <v>15</v>
      </c>
      <c r="B13" s="72">
        <v>4661.8</v>
      </c>
      <c r="C13" s="72">
        <v>81030.3</v>
      </c>
      <c r="D13" s="72">
        <v>5739.7</v>
      </c>
      <c r="E13" s="72">
        <v>111700.90000000001</v>
      </c>
      <c r="F13" s="72">
        <v>11862.5</v>
      </c>
      <c r="G13" s="70">
        <v>23.121970054485388</v>
      </c>
      <c r="H13" s="71">
        <v>106.67456487272855</v>
      </c>
    </row>
    <row r="14" spans="1:8" ht="17.25" customHeight="1">
      <c r="A14" s="74" t="s">
        <v>28</v>
      </c>
      <c r="B14" s="75">
        <v>4024.9</v>
      </c>
      <c r="C14" s="75">
        <v>68626</v>
      </c>
      <c r="D14" s="75">
        <v>4702.4</v>
      </c>
      <c r="E14" s="75">
        <v>98032.6</v>
      </c>
      <c r="F14" s="113">
        <v>9622.3</v>
      </c>
      <c r="G14" s="76">
        <v>16.83271634077863</v>
      </c>
      <c r="H14" s="77">
        <v>104.62529772031306</v>
      </c>
    </row>
    <row r="15" spans="1:8" ht="17.25" customHeight="1">
      <c r="A15" s="74" t="s">
        <v>26</v>
      </c>
      <c r="B15" s="75">
        <v>455.6</v>
      </c>
      <c r="C15" s="75">
        <v>7646.2</v>
      </c>
      <c r="D15" s="75">
        <v>775.1999999999999</v>
      </c>
      <c r="E15" s="75">
        <v>7164.2</v>
      </c>
      <c r="F15" s="113">
        <v>1306.6000000000001</v>
      </c>
      <c r="G15" s="76" t="s">
        <v>3</v>
      </c>
      <c r="H15" s="77">
        <v>68.55005159958725</v>
      </c>
    </row>
    <row r="16" spans="1:8" ht="17.25" customHeight="1">
      <c r="A16" s="74" t="s">
        <v>27</v>
      </c>
      <c r="B16" s="75">
        <v>181.3</v>
      </c>
      <c r="C16" s="75">
        <v>4758.099999999999</v>
      </c>
      <c r="D16" s="75">
        <v>262.1</v>
      </c>
      <c r="E16" s="75">
        <v>6504.099999999999</v>
      </c>
      <c r="F16" s="113">
        <v>933.5999999999999</v>
      </c>
      <c r="G16" s="76" t="s">
        <v>3</v>
      </c>
      <c r="H16" s="77">
        <v>256.1999236932468</v>
      </c>
    </row>
    <row r="17" spans="1:8" s="73" customFormat="1" ht="17.25" customHeight="1">
      <c r="A17" s="78" t="s">
        <v>16</v>
      </c>
      <c r="B17" s="72">
        <v>2355.4</v>
      </c>
      <c r="C17" s="72">
        <v>93302.1</v>
      </c>
      <c r="D17" s="72">
        <v>9560.2</v>
      </c>
      <c r="E17" s="72">
        <v>101371.2</v>
      </c>
      <c r="F17" s="72">
        <v>3927.8</v>
      </c>
      <c r="G17" s="76">
        <v>305.8843508533582</v>
      </c>
      <c r="H17" s="77">
        <v>-58.91508545846321</v>
      </c>
    </row>
    <row r="18" spans="1:8" ht="17.25" customHeight="1">
      <c r="A18" s="74" t="s">
        <v>28</v>
      </c>
      <c r="B18" s="75">
        <v>2355.4</v>
      </c>
      <c r="C18" s="75">
        <v>87750.5</v>
      </c>
      <c r="D18" s="75">
        <v>9560.2</v>
      </c>
      <c r="E18" s="75">
        <v>93239.1</v>
      </c>
      <c r="F18" s="113">
        <v>3927.8</v>
      </c>
      <c r="G18" s="76">
        <v>305.8843508533582</v>
      </c>
      <c r="H18" s="77">
        <v>-58.91508545846321</v>
      </c>
    </row>
    <row r="19" spans="1:8" ht="17.25" customHeight="1">
      <c r="A19" s="74" t="s">
        <v>26</v>
      </c>
      <c r="B19" s="75">
        <v>0</v>
      </c>
      <c r="C19" s="75">
        <v>4051.6</v>
      </c>
      <c r="D19" s="75">
        <v>0</v>
      </c>
      <c r="E19" s="75">
        <v>7745.4</v>
      </c>
      <c r="F19" s="113">
        <v>0</v>
      </c>
      <c r="G19" s="76" t="s">
        <v>3</v>
      </c>
      <c r="H19" s="77"/>
    </row>
    <row r="20" spans="1:8" ht="17.25" customHeight="1" thickBot="1">
      <c r="A20" s="79" t="s">
        <v>27</v>
      </c>
      <c r="B20" s="80">
        <v>0</v>
      </c>
      <c r="C20" s="75">
        <v>1500</v>
      </c>
      <c r="D20" s="80">
        <v>0</v>
      </c>
      <c r="E20" s="75">
        <v>386.7</v>
      </c>
      <c r="F20" s="113">
        <v>0</v>
      </c>
      <c r="G20" s="81" t="s">
        <v>3</v>
      </c>
      <c r="H20" s="147"/>
    </row>
    <row r="21" spans="1:8" ht="17.25" customHeight="1" thickBot="1">
      <c r="A21" s="83" t="s">
        <v>4</v>
      </c>
      <c r="B21" s="84">
        <v>79555.90000000001</v>
      </c>
      <c r="C21" s="84">
        <v>509213.9</v>
      </c>
      <c r="D21" s="84">
        <v>73352.4</v>
      </c>
      <c r="E21" s="84">
        <v>569571.4</v>
      </c>
      <c r="F21" s="84">
        <v>140684.4</v>
      </c>
      <c r="G21" s="85">
        <v>-7.797661769900174</v>
      </c>
      <c r="H21" s="86">
        <v>91.79249758699103</v>
      </c>
    </row>
    <row r="22" spans="1:8" ht="17.25" customHeight="1" thickBot="1">
      <c r="A22" s="83" t="s">
        <v>5</v>
      </c>
      <c r="B22" s="87">
        <v>124376.19999999998</v>
      </c>
      <c r="C22" s="87">
        <v>463333.4</v>
      </c>
      <c r="D22" s="87">
        <v>108450.70000000003</v>
      </c>
      <c r="E22" s="87">
        <v>532082.5</v>
      </c>
      <c r="F22" s="87">
        <v>193971.80000000002</v>
      </c>
      <c r="G22" s="85">
        <v>-12.80429857159163</v>
      </c>
      <c r="H22" s="86">
        <v>78.85712125417353</v>
      </c>
    </row>
    <row r="23" spans="1:8" ht="17.25" customHeight="1">
      <c r="A23" s="82" t="s">
        <v>6</v>
      </c>
      <c r="B23" s="96">
        <v>118733.29999999999</v>
      </c>
      <c r="C23" s="96">
        <v>434795.2</v>
      </c>
      <c r="D23" s="96">
        <v>104603.50000000003</v>
      </c>
      <c r="E23" s="96">
        <v>522525.50000000006</v>
      </c>
      <c r="F23" s="96">
        <v>166599</v>
      </c>
      <c r="G23" s="70">
        <v>-11.900452526797423</v>
      </c>
      <c r="H23" s="71">
        <v>59.26713733288079</v>
      </c>
    </row>
    <row r="24" spans="1:8" ht="17.25" customHeight="1">
      <c r="A24" s="88" t="s">
        <v>18</v>
      </c>
      <c r="B24" s="75">
        <v>114885.9</v>
      </c>
      <c r="C24" s="75">
        <v>405846.60000000003</v>
      </c>
      <c r="D24" s="75">
        <v>92570.20000000001</v>
      </c>
      <c r="E24" s="75">
        <v>482750.10000000003</v>
      </c>
      <c r="F24" s="113">
        <v>168039.2</v>
      </c>
      <c r="G24" s="90">
        <v>-19.42422873477075</v>
      </c>
      <c r="H24" s="91">
        <v>81.52623630498798</v>
      </c>
    </row>
    <row r="25" spans="1:8" ht="17.25" customHeight="1">
      <c r="A25" s="88" t="s">
        <v>66</v>
      </c>
      <c r="B25" s="89">
        <v>3847.4</v>
      </c>
      <c r="C25" s="89">
        <v>28948.599999999995</v>
      </c>
      <c r="D25" s="89">
        <v>12033.30000000001</v>
      </c>
      <c r="E25" s="89">
        <v>39775.4</v>
      </c>
      <c r="F25" s="114">
        <v>-1440.199999999997</v>
      </c>
      <c r="G25" s="90">
        <v>212.76446431356266</v>
      </c>
      <c r="H25" s="91">
        <v>-111.9684542062443</v>
      </c>
    </row>
    <row r="26" spans="1:8" ht="17.25" customHeight="1">
      <c r="A26" s="82" t="s">
        <v>20</v>
      </c>
      <c r="B26" s="75">
        <v>2952.7</v>
      </c>
      <c r="C26" s="75">
        <v>11104.8</v>
      </c>
      <c r="D26" s="75">
        <v>2873.200000000002</v>
      </c>
      <c r="E26" s="75">
        <v>5658.900000000002</v>
      </c>
      <c r="F26" s="113">
        <v>6221.200000000001</v>
      </c>
      <c r="G26" s="76">
        <v>-2.6924509770717577</v>
      </c>
      <c r="H26" s="77">
        <v>116.5251287762772</v>
      </c>
    </row>
    <row r="27" spans="1:8" ht="17.25" customHeight="1">
      <c r="A27" s="82" t="s">
        <v>21</v>
      </c>
      <c r="B27" s="75">
        <v>-44.2</v>
      </c>
      <c r="C27" s="75">
        <v>-26.5</v>
      </c>
      <c r="D27" s="75">
        <v>22.600000000000023</v>
      </c>
      <c r="E27" s="75">
        <v>1096.6000000000001</v>
      </c>
      <c r="F27" s="113">
        <v>-664.9000000000001</v>
      </c>
      <c r="G27" s="76">
        <v>-151.13122171945707</v>
      </c>
      <c r="H27" s="77">
        <v>-3042.035398230086</v>
      </c>
    </row>
    <row r="28" spans="1:8" ht="17.25" customHeight="1">
      <c r="A28" s="82" t="s">
        <v>22</v>
      </c>
      <c r="B28" s="75">
        <v>1742.1</v>
      </c>
      <c r="C28" s="75">
        <v>1129.6</v>
      </c>
      <c r="D28" s="75">
        <v>459.4</v>
      </c>
      <c r="E28" s="75">
        <v>-174.69999999999993</v>
      </c>
      <c r="F28" s="113">
        <v>-363.1</v>
      </c>
      <c r="G28" s="76">
        <v>-73.62952758165433</v>
      </c>
      <c r="H28" s="77">
        <v>-179.03787548976928</v>
      </c>
    </row>
    <row r="29" spans="1:8" ht="17.25" customHeight="1">
      <c r="A29" s="82" t="s">
        <v>23</v>
      </c>
      <c r="B29" s="75">
        <v>228.2</v>
      </c>
      <c r="C29" s="75">
        <v>832.9</v>
      </c>
      <c r="D29" s="75">
        <v>768.4000000000001</v>
      </c>
      <c r="E29" s="75">
        <v>184.0999999999999</v>
      </c>
      <c r="F29" s="113">
        <v>35.299999999999955</v>
      </c>
      <c r="G29" s="76">
        <v>-236.72217353198954</v>
      </c>
      <c r="H29" s="77">
        <v>-95.40603852160334</v>
      </c>
    </row>
    <row r="30" spans="1:8" ht="17.25" customHeight="1">
      <c r="A30" s="82" t="s">
        <v>24</v>
      </c>
      <c r="B30" s="75">
        <v>0</v>
      </c>
      <c r="C30" s="75">
        <v>10000</v>
      </c>
      <c r="D30" s="75">
        <v>0</v>
      </c>
      <c r="E30" s="75">
        <v>0</v>
      </c>
      <c r="F30" s="113">
        <v>18262.6</v>
      </c>
      <c r="G30" s="76" t="s">
        <v>3</v>
      </c>
      <c r="H30" s="77" t="s">
        <v>3</v>
      </c>
    </row>
    <row r="31" spans="1:8" ht="17.25" customHeight="1" thickBot="1">
      <c r="A31" s="82" t="s">
        <v>29</v>
      </c>
      <c r="B31" s="92">
        <v>764.0999999999985</v>
      </c>
      <c r="C31" s="96">
        <v>5497.4</v>
      </c>
      <c r="D31" s="92">
        <v>-276.39999999999964</v>
      </c>
      <c r="E31" s="92">
        <v>2792.1000000000004</v>
      </c>
      <c r="F31" s="115">
        <v>3881.7000000000007</v>
      </c>
      <c r="G31" s="76">
        <v>-136.1732757492475</v>
      </c>
      <c r="H31" s="77">
        <v>-1504.3777134587576</v>
      </c>
    </row>
    <row r="32" spans="1:8" ht="17.25" customHeight="1" thickBot="1">
      <c r="A32" s="93" t="s">
        <v>7</v>
      </c>
      <c r="B32" s="87">
        <v>44820.299999999974</v>
      </c>
      <c r="C32" s="87">
        <v>-45880.5</v>
      </c>
      <c r="D32" s="87">
        <v>35098.30000000003</v>
      </c>
      <c r="E32" s="87">
        <v>-37488.90000000002</v>
      </c>
      <c r="F32" s="87">
        <v>53287.40000000002</v>
      </c>
      <c r="G32" s="85">
        <v>-21.691064093725274</v>
      </c>
      <c r="H32" s="86">
        <v>51.82330768156854</v>
      </c>
    </row>
    <row r="33" spans="1:8" ht="17.25" customHeight="1" thickBot="1">
      <c r="A33" s="93" t="s">
        <v>8</v>
      </c>
      <c r="B33" s="94">
        <v>-44820.299999999996</v>
      </c>
      <c r="C33" s="94">
        <v>45880.5</v>
      </c>
      <c r="D33" s="94">
        <v>-35098.30000000005</v>
      </c>
      <c r="E33" s="94">
        <v>37488.899999999834</v>
      </c>
      <c r="F33" s="94">
        <v>-53287.4</v>
      </c>
      <c r="G33" s="85">
        <v>-21.691064093725274</v>
      </c>
      <c r="H33" s="86">
        <v>51.82330768156842</v>
      </c>
    </row>
    <row r="34" spans="1:8" ht="17.25" customHeight="1">
      <c r="A34" s="95" t="s">
        <v>38</v>
      </c>
      <c r="B34" s="96">
        <v>-47464.6</v>
      </c>
      <c r="C34" s="96">
        <v>32055.300000000003</v>
      </c>
      <c r="D34" s="96">
        <v>-39930.500000000044</v>
      </c>
      <c r="E34" s="96">
        <v>-5978.600000000166</v>
      </c>
      <c r="F34" s="96">
        <v>-68994.6</v>
      </c>
      <c r="G34" s="76">
        <v>-15.873092789152238</v>
      </c>
      <c r="H34" s="77">
        <v>72.78671692064944</v>
      </c>
    </row>
    <row r="35" spans="1:8" ht="17.25" customHeight="1">
      <c r="A35" s="97" t="s">
        <v>37</v>
      </c>
      <c r="B35" s="75">
        <v>0</v>
      </c>
      <c r="C35" s="75">
        <v>42423.1</v>
      </c>
      <c r="D35" s="75">
        <v>0</v>
      </c>
      <c r="E35" s="75">
        <v>87774.5</v>
      </c>
      <c r="F35" s="75">
        <v>0</v>
      </c>
      <c r="G35" s="76" t="s">
        <v>3</v>
      </c>
      <c r="H35" s="77" t="s">
        <v>3</v>
      </c>
    </row>
    <row r="36" spans="1:8" ht="17.25" customHeight="1">
      <c r="A36" s="74" t="s">
        <v>30</v>
      </c>
      <c r="B36" s="96">
        <v>0</v>
      </c>
      <c r="C36" s="110">
        <v>10000</v>
      </c>
      <c r="D36" s="96">
        <v>0</v>
      </c>
      <c r="E36" s="110">
        <v>20500</v>
      </c>
      <c r="F36" s="116">
        <v>0</v>
      </c>
      <c r="G36" s="76" t="s">
        <v>3</v>
      </c>
      <c r="H36" s="77" t="s">
        <v>3</v>
      </c>
    </row>
    <row r="37" spans="1:8" ht="17.25" customHeight="1">
      <c r="A37" s="74" t="s">
        <v>31</v>
      </c>
      <c r="B37" s="96">
        <v>0</v>
      </c>
      <c r="C37" s="110">
        <v>30000</v>
      </c>
      <c r="D37" s="96">
        <v>0</v>
      </c>
      <c r="E37" s="110">
        <v>62000</v>
      </c>
      <c r="F37" s="116">
        <v>0</v>
      </c>
      <c r="G37" s="76" t="s">
        <v>3</v>
      </c>
      <c r="H37" s="77" t="s">
        <v>3</v>
      </c>
    </row>
    <row r="38" spans="1:8" ht="18.75" customHeight="1">
      <c r="A38" s="74" t="s">
        <v>32</v>
      </c>
      <c r="B38" s="96">
        <v>0</v>
      </c>
      <c r="C38" s="110">
        <v>0</v>
      </c>
      <c r="D38" s="96">
        <v>0</v>
      </c>
      <c r="E38" s="110">
        <v>0</v>
      </c>
      <c r="F38" s="116">
        <v>0</v>
      </c>
      <c r="G38" s="76" t="s">
        <v>3</v>
      </c>
      <c r="H38" s="77" t="s">
        <v>3</v>
      </c>
    </row>
    <row r="39" spans="1:8" ht="17.25" customHeight="1">
      <c r="A39" s="74" t="s">
        <v>33</v>
      </c>
      <c r="B39" s="96">
        <v>0</v>
      </c>
      <c r="C39" s="110">
        <v>2339.4</v>
      </c>
      <c r="D39" s="96">
        <v>0</v>
      </c>
      <c r="E39" s="110">
        <v>5000</v>
      </c>
      <c r="F39" s="116">
        <v>0</v>
      </c>
      <c r="G39" s="76" t="s">
        <v>3</v>
      </c>
      <c r="H39" s="77" t="s">
        <v>3</v>
      </c>
    </row>
    <row r="40" spans="1:8" ht="17.25" customHeight="1">
      <c r="A40" s="74" t="s">
        <v>34</v>
      </c>
      <c r="B40" s="98">
        <v>0</v>
      </c>
      <c r="C40" s="110">
        <v>83.7</v>
      </c>
      <c r="D40" s="96">
        <v>0</v>
      </c>
      <c r="E40" s="110">
        <v>274.5</v>
      </c>
      <c r="F40" s="116">
        <v>0</v>
      </c>
      <c r="G40" s="76" t="s">
        <v>3</v>
      </c>
      <c r="H40" s="77" t="s">
        <v>3</v>
      </c>
    </row>
    <row r="41" spans="1:8" ht="17.25" customHeight="1">
      <c r="A41" s="97" t="s">
        <v>67</v>
      </c>
      <c r="B41" s="96">
        <v>-47393</v>
      </c>
      <c r="C41" s="96">
        <v>-10312.299999999996</v>
      </c>
      <c r="D41" s="96">
        <v>-39737.400000000045</v>
      </c>
      <c r="E41" s="96">
        <v>-93566.70000000017</v>
      </c>
      <c r="F41" s="117">
        <v>-68585</v>
      </c>
      <c r="G41" s="99">
        <v>-16.15344038149084</v>
      </c>
      <c r="H41" s="77">
        <v>72.5955900486693</v>
      </c>
    </row>
    <row r="42" spans="1:8" ht="17.25" customHeight="1">
      <c r="A42" s="100" t="s">
        <v>35</v>
      </c>
      <c r="B42" s="96">
        <v>-71.6</v>
      </c>
      <c r="C42" s="96">
        <v>-55.5</v>
      </c>
      <c r="D42" s="96">
        <v>-193.1</v>
      </c>
      <c r="E42" s="96">
        <v>-186.39999999999418</v>
      </c>
      <c r="F42" s="117">
        <v>-409.6</v>
      </c>
      <c r="G42" s="76">
        <v>169.6927374301676</v>
      </c>
      <c r="H42" s="77">
        <v>112.11807353702744</v>
      </c>
    </row>
    <row r="43" spans="1:8" ht="17.25" customHeight="1">
      <c r="A43" s="95" t="s">
        <v>36</v>
      </c>
      <c r="B43" s="96">
        <v>588.8</v>
      </c>
      <c r="C43" s="96">
        <v>11224</v>
      </c>
      <c r="D43" s="96">
        <v>61.7</v>
      </c>
      <c r="E43" s="96">
        <v>13694</v>
      </c>
      <c r="F43" s="117">
        <v>33.9</v>
      </c>
      <c r="G43" s="76" t="s">
        <v>3</v>
      </c>
      <c r="H43" s="77">
        <v>-45.056726094003245</v>
      </c>
    </row>
    <row r="44" spans="1:8" ht="17.25" customHeight="1" thickBot="1">
      <c r="A44" s="95" t="s">
        <v>39</v>
      </c>
      <c r="B44" s="96">
        <v>2055.5</v>
      </c>
      <c r="C44" s="111">
        <v>2601.199999999999</v>
      </c>
      <c r="D44" s="96">
        <v>4770.500000000001</v>
      </c>
      <c r="E44" s="111">
        <v>29773.5</v>
      </c>
      <c r="F44" s="118">
        <v>15673.3</v>
      </c>
      <c r="G44" s="76">
        <v>132.08465093651185</v>
      </c>
      <c r="H44" s="77">
        <v>228.54627397547415</v>
      </c>
    </row>
    <row r="45" spans="6:8" s="101" customFormat="1" ht="17.25" customHeight="1" thickTop="1">
      <c r="F45" s="119"/>
      <c r="G45" s="102"/>
      <c r="H45" s="103"/>
    </row>
    <row r="46" spans="1:8" s="108" customFormat="1" ht="17.25" customHeight="1" hidden="1">
      <c r="A46" s="104" t="s">
        <v>68</v>
      </c>
      <c r="B46" s="105"/>
      <c r="C46" s="105"/>
      <c r="D46" s="105"/>
      <c r="E46" s="105"/>
      <c r="F46" s="120"/>
      <c r="G46" s="106"/>
      <c r="H46" s="107"/>
    </row>
    <row r="47" spans="1:8" s="108" customFormat="1" ht="17.25" customHeight="1" hidden="1">
      <c r="A47" s="109" t="s">
        <v>69</v>
      </c>
      <c r="B47" s="105"/>
      <c r="C47" s="105"/>
      <c r="D47" s="105"/>
      <c r="E47" s="105"/>
      <c r="F47" s="120">
        <v>1334.1</v>
      </c>
      <c r="G47" s="106"/>
      <c r="H47" s="107"/>
    </row>
    <row r="48" spans="1:8" s="108" customFormat="1" ht="17.25" customHeight="1" hidden="1">
      <c r="A48" s="109" t="s">
        <v>70</v>
      </c>
      <c r="B48" s="105"/>
      <c r="C48" s="105"/>
      <c r="D48" s="105"/>
      <c r="E48" s="105"/>
      <c r="F48" s="120">
        <v>895.6</v>
      </c>
      <c r="G48" s="106"/>
      <c r="H48" s="107"/>
    </row>
    <row r="49" spans="1:8" ht="48.75" customHeight="1">
      <c r="A49" s="1637" t="s">
        <v>162</v>
      </c>
      <c r="B49" s="1637"/>
      <c r="C49" s="1637"/>
      <c r="D49" s="1637"/>
      <c r="E49" s="1637"/>
      <c r="F49" s="1637"/>
      <c r="G49" s="1637"/>
      <c r="H49" s="1637"/>
    </row>
    <row r="50" spans="1:8" ht="19.5" customHeight="1">
      <c r="A50" s="1631" t="s">
        <v>9</v>
      </c>
      <c r="B50" s="1631"/>
      <c r="C50" s="1631"/>
      <c r="D50" s="1631"/>
      <c r="E50" s="1631"/>
      <c r="F50" s="1631"/>
      <c r="G50" s="1631"/>
      <c r="H50" s="1631"/>
    </row>
    <row r="51" spans="1:8" ht="17.25" customHeight="1">
      <c r="A51" s="1632" t="s">
        <v>10</v>
      </c>
      <c r="B51" s="1632"/>
      <c r="C51" s="1632"/>
      <c r="D51" s="1632"/>
      <c r="E51" s="1632"/>
      <c r="F51" s="1632"/>
      <c r="G51" s="1632"/>
      <c r="H51" s="1632"/>
    </row>
    <row r="52" spans="1:8" ht="17.25" customHeight="1">
      <c r="A52" s="1633" t="s">
        <v>11</v>
      </c>
      <c r="B52" s="1633"/>
      <c r="C52" s="1633"/>
      <c r="D52" s="1633"/>
      <c r="E52" s="1633"/>
      <c r="F52" s="1633"/>
      <c r="G52" s="1633"/>
      <c r="H52" s="1633"/>
    </row>
    <row r="53" spans="1:8" ht="17.25" customHeight="1">
      <c r="A53" s="1634" t="s">
        <v>12</v>
      </c>
      <c r="B53" s="1634"/>
      <c r="C53" s="1634"/>
      <c r="D53" s="1634"/>
      <c r="E53" s="1634"/>
      <c r="F53" s="1634"/>
      <c r="G53" s="1634"/>
      <c r="H53" s="1634"/>
    </row>
    <row r="54" spans="1:6" s="133" customFormat="1" ht="17.25" customHeight="1">
      <c r="A54" s="130"/>
      <c r="B54" s="130"/>
      <c r="C54" s="130"/>
      <c r="D54" s="130"/>
      <c r="E54" s="130"/>
      <c r="F54" s="132"/>
    </row>
    <row r="55" spans="1:6" s="133" customFormat="1" ht="17.25" customHeight="1" thickBot="1">
      <c r="A55" s="130"/>
      <c r="B55" s="130"/>
      <c r="C55" s="130"/>
      <c r="D55" s="130"/>
      <c r="E55" s="130"/>
      <c r="F55" s="132"/>
    </row>
    <row r="56" spans="1:6" s="133" customFormat="1" ht="17.25" thickBot="1">
      <c r="A56" s="150" t="s">
        <v>134</v>
      </c>
      <c r="B56" s="151">
        <v>104892.1</v>
      </c>
      <c r="C56" s="216">
        <f>C57+C58+C59</f>
        <v>14068.44</v>
      </c>
      <c r="D56" s="155">
        <f>C56/B56*100</f>
        <v>13.4122970176019</v>
      </c>
      <c r="E56" s="130"/>
      <c r="F56" s="132"/>
    </row>
    <row r="57" spans="1:6" s="133" customFormat="1" ht="17.25" customHeight="1" thickBot="1">
      <c r="A57" s="152" t="s">
        <v>135</v>
      </c>
      <c r="B57" s="153">
        <v>61716.4</v>
      </c>
      <c r="C57" s="217">
        <f>F9/10</f>
        <v>12489.41</v>
      </c>
      <c r="D57" s="156">
        <f>C57/B57*100</f>
        <v>20.236776610430937</v>
      </c>
      <c r="E57" s="130"/>
      <c r="F57" s="132"/>
    </row>
    <row r="58" spans="1:6" s="133" customFormat="1" ht="17.25" customHeight="1" thickBot="1">
      <c r="A58" s="152" t="s">
        <v>136</v>
      </c>
      <c r="B58" s="153">
        <v>31194.6</v>
      </c>
      <c r="C58" s="217">
        <f>F13/10</f>
        <v>1186.25</v>
      </c>
      <c r="D58" s="156">
        <f>C58/B58*100</f>
        <v>3.8027415001314333</v>
      </c>
      <c r="E58" s="130"/>
      <c r="F58" s="132"/>
    </row>
    <row r="59" spans="1:6" ht="17.25" customHeight="1" thickBot="1">
      <c r="A59" s="152" t="s">
        <v>137</v>
      </c>
      <c r="B59" s="153">
        <v>11981.1</v>
      </c>
      <c r="C59" s="217">
        <f>F17/10</f>
        <v>392.78000000000003</v>
      </c>
      <c r="D59" s="156">
        <f>C59/B59*100</f>
        <v>3.2783300364741135</v>
      </c>
      <c r="E59" s="130"/>
      <c r="F59" s="128"/>
    </row>
    <row r="60" spans="1:6" ht="17.25" customHeight="1" thickBot="1">
      <c r="A60" s="154" t="s">
        <v>138</v>
      </c>
      <c r="B60" s="153">
        <v>56589.7</v>
      </c>
      <c r="C60" s="217">
        <f>F24/10</f>
        <v>16803.920000000002</v>
      </c>
      <c r="D60" s="156">
        <f>C60/B60*100</f>
        <v>29.694308328194</v>
      </c>
      <c r="E60" s="131"/>
      <c r="F60" s="128"/>
    </row>
    <row r="61" spans="1:6" s="133" customFormat="1" ht="17.25" customHeight="1">
      <c r="A61" s="158"/>
      <c r="B61" s="159"/>
      <c r="C61" s="160"/>
      <c r="D61" s="161"/>
      <c r="E61" s="131"/>
      <c r="F61" s="132"/>
    </row>
    <row r="62" spans="1:6" ht="30.75" customHeight="1">
      <c r="A62" s="162"/>
      <c r="B62" s="163" t="s">
        <v>139</v>
      </c>
      <c r="C62" s="164" t="str">
        <f>B7</f>
        <v>Four Months</v>
      </c>
      <c r="D62" s="165" t="s">
        <v>140</v>
      </c>
      <c r="E62" s="129"/>
      <c r="F62" s="128"/>
    </row>
    <row r="63" spans="1:6" ht="17.25" customHeight="1">
      <c r="A63" s="166" t="s">
        <v>4</v>
      </c>
      <c r="B63" s="172">
        <f>B64+B65+B66</f>
        <v>1048921</v>
      </c>
      <c r="C63" s="172">
        <f>C64+C65+C66</f>
        <v>140684.39999999997</v>
      </c>
      <c r="D63" s="173">
        <f>C63/B63*100</f>
        <v>13.412297017601894</v>
      </c>
      <c r="E63" s="108"/>
      <c r="F63" s="128"/>
    </row>
    <row r="64" spans="1:6" ht="17.25" customHeight="1">
      <c r="A64" s="166" t="s">
        <v>14</v>
      </c>
      <c r="B64" s="168">
        <f>B57*10</f>
        <v>617164</v>
      </c>
      <c r="C64" s="170">
        <f>F9</f>
        <v>124894.09999999999</v>
      </c>
      <c r="D64" s="169">
        <f>C64/B64*100</f>
        <v>20.236776610430937</v>
      </c>
      <c r="E64" s="108"/>
      <c r="F64" s="128"/>
    </row>
    <row r="65" spans="1:6" ht="17.25" customHeight="1">
      <c r="A65" s="166" t="s">
        <v>15</v>
      </c>
      <c r="B65" s="168">
        <f>B58*10</f>
        <v>311946</v>
      </c>
      <c r="C65" s="171">
        <f>F13</f>
        <v>11862.5</v>
      </c>
      <c r="D65" s="169">
        <f>C65/B65*100</f>
        <v>3.8027415001314333</v>
      </c>
      <c r="E65" s="108"/>
      <c r="F65" s="128"/>
    </row>
    <row r="66" spans="1:4" ht="17.25" customHeight="1">
      <c r="A66" s="166" t="s">
        <v>16</v>
      </c>
      <c r="B66" s="168">
        <f>B59*10</f>
        <v>119811</v>
      </c>
      <c r="C66" s="170">
        <f>F17</f>
        <v>3927.8</v>
      </c>
      <c r="D66" s="169">
        <f>C66/B66*100</f>
        <v>3.2783300364741135</v>
      </c>
    </row>
    <row r="67" spans="1:4" ht="17.25" customHeight="1">
      <c r="A67" s="167" t="s">
        <v>18</v>
      </c>
      <c r="B67" s="168">
        <f>B60*10</f>
        <v>565897</v>
      </c>
      <c r="C67" s="170">
        <f>F24</f>
        <v>168039.2</v>
      </c>
      <c r="D67" s="169">
        <f>C67/B67*100</f>
        <v>29.694308328194</v>
      </c>
    </row>
    <row r="70" spans="1:5" ht="17.25" customHeight="1">
      <c r="A70" s="179"/>
      <c r="B70" s="179" t="s">
        <v>141</v>
      </c>
      <c r="C70" s="180"/>
      <c r="D70" s="180"/>
      <c r="E70" s="181"/>
    </row>
    <row r="71" spans="1:5" ht="17.25" customHeight="1">
      <c r="A71" s="1646" t="s">
        <v>2</v>
      </c>
      <c r="B71" s="1646" t="s">
        <v>142</v>
      </c>
      <c r="C71" s="1648" t="s">
        <v>143</v>
      </c>
      <c r="D71" s="1649"/>
      <c r="E71" s="1646" t="s">
        <v>144</v>
      </c>
    </row>
    <row r="72" spans="1:5" ht="48" customHeight="1">
      <c r="A72" s="1647"/>
      <c r="B72" s="1647"/>
      <c r="C72" s="182" t="s">
        <v>145</v>
      </c>
      <c r="D72" s="182" t="s">
        <v>146</v>
      </c>
      <c r="E72" s="1647"/>
    </row>
    <row r="73" spans="1:5" ht="17.25" customHeight="1">
      <c r="A73" s="162" t="s">
        <v>4</v>
      </c>
      <c r="B73" s="164">
        <f>B74+B75+B76</f>
        <v>1048921.3539999998</v>
      </c>
      <c r="C73" s="164">
        <f>C74+C75+C76</f>
        <v>140684.39999999997</v>
      </c>
      <c r="D73" s="165">
        <f>C73/B73*100</f>
        <v>13.412292491091756</v>
      </c>
      <c r="E73" s="183">
        <f>B73-C73</f>
        <v>908236.9539999999</v>
      </c>
    </row>
    <row r="74" spans="1:5" ht="17.25" customHeight="1">
      <c r="A74" s="184" t="s">
        <v>147</v>
      </c>
      <c r="B74" s="185">
        <v>617164.129</v>
      </c>
      <c r="C74" s="186">
        <f>F9</f>
        <v>124894.09999999999</v>
      </c>
      <c r="D74" s="187">
        <f>C74/B74*100</f>
        <v>20.236772380528294</v>
      </c>
      <c r="E74" s="188">
        <f>B74-C74</f>
        <v>492270.029</v>
      </c>
    </row>
    <row r="75" spans="1:5" ht="17.25" customHeight="1">
      <c r="A75" s="184" t="s">
        <v>148</v>
      </c>
      <c r="B75" s="185">
        <v>311946.325</v>
      </c>
      <c r="C75" s="186">
        <f>F13</f>
        <v>11862.5</v>
      </c>
      <c r="D75" s="187">
        <f>C75/B75*100</f>
        <v>3.8027375382607884</v>
      </c>
      <c r="E75" s="188">
        <f>B75-C75</f>
        <v>300083.825</v>
      </c>
    </row>
    <row r="76" spans="1:5" ht="17.25" customHeight="1">
      <c r="A76" s="184" t="s">
        <v>149</v>
      </c>
      <c r="B76" s="185">
        <v>119810.90000000002</v>
      </c>
      <c r="C76" s="186">
        <f>F17</f>
        <v>3927.8</v>
      </c>
      <c r="D76" s="187">
        <f>C76/B76*100</f>
        <v>3.278332772727689</v>
      </c>
      <c r="E76" s="188">
        <f>B76-C76</f>
        <v>115883.10000000002</v>
      </c>
    </row>
    <row r="77" spans="1:5" ht="17.25" customHeight="1">
      <c r="A77" s="162" t="s">
        <v>18</v>
      </c>
      <c r="B77" s="163">
        <v>565896.5</v>
      </c>
      <c r="C77" s="164">
        <f>F24</f>
        <v>168039.2</v>
      </c>
      <c r="D77" s="165">
        <f>C77/B77*100</f>
        <v>29.69433456471281</v>
      </c>
      <c r="E77" s="183">
        <f>B77-C77</f>
        <v>397857.3</v>
      </c>
    </row>
    <row r="80" spans="1:4" ht="17.25" customHeight="1">
      <c r="A80" s="121"/>
      <c r="B80" s="189" t="s">
        <v>150</v>
      </c>
      <c r="C80" s="121"/>
      <c r="D80" s="121"/>
    </row>
    <row r="81" spans="1:4" ht="17.25" customHeight="1">
      <c r="A81" s="1650" t="s">
        <v>151</v>
      </c>
      <c r="B81" s="1651" t="s">
        <v>152</v>
      </c>
      <c r="C81" s="1651" t="s">
        <v>163</v>
      </c>
      <c r="D81" s="1651"/>
    </row>
    <row r="82" spans="1:4" ht="17.25" customHeight="1">
      <c r="A82" s="1650"/>
      <c r="B82" s="1651"/>
      <c r="C82" s="190" t="s">
        <v>153</v>
      </c>
      <c r="D82" s="190" t="s">
        <v>154</v>
      </c>
    </row>
    <row r="83" spans="1:4" ht="17.25" customHeight="1">
      <c r="A83" s="191" t="s">
        <v>134</v>
      </c>
      <c r="B83" s="192">
        <f>B84+B85+B86</f>
        <v>104892.1354</v>
      </c>
      <c r="C83" s="195">
        <f>C84+C85+C86</f>
        <v>14068.44</v>
      </c>
      <c r="D83" s="193">
        <f>C83/B83*100</f>
        <v>13.41229249109176</v>
      </c>
    </row>
    <row r="84" spans="1:4" ht="17.25" customHeight="1">
      <c r="A84" s="194" t="s">
        <v>135</v>
      </c>
      <c r="B84" s="192">
        <f aca="true" t="shared" si="0" ref="B84:C86">B74/10</f>
        <v>61716.412899999996</v>
      </c>
      <c r="C84" s="195">
        <f t="shared" si="0"/>
        <v>12489.41</v>
      </c>
      <c r="D84" s="193">
        <f>C84/B84*100</f>
        <v>20.236772380528294</v>
      </c>
    </row>
    <row r="85" spans="1:4" ht="17.25" customHeight="1">
      <c r="A85" s="194" t="s">
        <v>136</v>
      </c>
      <c r="B85" s="192">
        <f t="shared" si="0"/>
        <v>31194.6325</v>
      </c>
      <c r="C85" s="195">
        <f t="shared" si="0"/>
        <v>1186.25</v>
      </c>
      <c r="D85" s="193">
        <f>C85/B85*100</f>
        <v>3.8027375382607893</v>
      </c>
    </row>
    <row r="86" spans="1:4" ht="17.25" customHeight="1">
      <c r="A86" s="194" t="s">
        <v>137</v>
      </c>
      <c r="B86" s="192">
        <f t="shared" si="0"/>
        <v>11981.090000000002</v>
      </c>
      <c r="C86" s="195">
        <f t="shared" si="0"/>
        <v>392.78000000000003</v>
      </c>
      <c r="D86" s="193">
        <f>C86/B86*100</f>
        <v>3.27833277272769</v>
      </c>
    </row>
    <row r="87" spans="1:4" ht="17.25" customHeight="1">
      <c r="A87" s="191" t="s">
        <v>138</v>
      </c>
      <c r="B87" s="192">
        <f>B77/10</f>
        <v>56589.65</v>
      </c>
      <c r="C87" s="195">
        <f>C77/10</f>
        <v>16803.920000000002</v>
      </c>
      <c r="D87" s="193">
        <f>C87/B87*100</f>
        <v>29.69433456471281</v>
      </c>
    </row>
  </sheetData>
  <sheetProtection/>
  <mergeCells count="22">
    <mergeCell ref="A71:A72"/>
    <mergeCell ref="B71:B72"/>
    <mergeCell ref="C71:D71"/>
    <mergeCell ref="E71:E72"/>
    <mergeCell ref="A81:A82"/>
    <mergeCell ref="B81:B82"/>
    <mergeCell ref="C81:D81"/>
    <mergeCell ref="A51:H51"/>
    <mergeCell ref="A52:H52"/>
    <mergeCell ref="A53:H53"/>
    <mergeCell ref="B6:C6"/>
    <mergeCell ref="D6:E6"/>
    <mergeCell ref="A49:H49"/>
    <mergeCell ref="A5:A6"/>
    <mergeCell ref="B5:F5"/>
    <mergeCell ref="G5:H6"/>
    <mergeCell ref="A1:H1"/>
    <mergeCell ref="A2:H2"/>
    <mergeCell ref="A3:H3"/>
    <mergeCell ref="B4:D4"/>
    <mergeCell ref="G4:H4"/>
    <mergeCell ref="A50:H50"/>
  </mergeCells>
  <printOptions horizontalCentered="1"/>
  <pageMargins left="1.27" right="0.7" top="0.47" bottom="0.3" header="0.3" footer="0.3"/>
  <pageSetup fitToHeight="1" fitToWidth="1" horizontalDpi="600" verticalDpi="600" orientation="portrait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9" sqref="A19:J19"/>
    </sheetView>
  </sheetViews>
  <sheetFormatPr defaultColWidth="9.140625" defaultRowHeight="15"/>
  <cols>
    <col min="1" max="1" width="20.421875" style="0" customWidth="1"/>
    <col min="2" max="6" width="11.421875" style="0" customWidth="1"/>
  </cols>
  <sheetData>
    <row r="1" spans="1:10" ht="15">
      <c r="A1" s="1528" t="s">
        <v>1109</v>
      </c>
      <c r="B1" s="1528"/>
      <c r="C1" s="1528"/>
      <c r="D1" s="1528"/>
      <c r="E1" s="1528"/>
      <c r="F1" s="1528"/>
      <c r="G1" s="1528"/>
      <c r="H1" s="1528"/>
      <c r="I1" s="1528"/>
      <c r="J1" s="1528"/>
    </row>
    <row r="2" spans="1:10" ht="15.75">
      <c r="A2" s="1659" t="s">
        <v>72</v>
      </c>
      <c r="B2" s="1659"/>
      <c r="C2" s="1659"/>
      <c r="D2" s="1659"/>
      <c r="E2" s="1659"/>
      <c r="F2" s="1659"/>
      <c r="G2" s="1659"/>
      <c r="H2" s="1659"/>
      <c r="I2" s="1659"/>
      <c r="J2" s="1659"/>
    </row>
    <row r="3" spans="1:10" ht="16.5" thickBot="1">
      <c r="A3" s="351"/>
      <c r="B3" s="351"/>
      <c r="C3" s="351"/>
      <c r="D3" s="351"/>
      <c r="E3" s="351"/>
      <c r="F3" s="351"/>
      <c r="G3" s="351"/>
      <c r="H3" s="351"/>
      <c r="I3" s="351"/>
      <c r="J3" s="351"/>
    </row>
    <row r="4" spans="1:10" ht="15" customHeight="1">
      <c r="A4" s="1660"/>
      <c r="B4" s="1663"/>
      <c r="C4" s="1663"/>
      <c r="D4" s="1663"/>
      <c r="E4" s="1663"/>
      <c r="F4" s="1664"/>
      <c r="G4" s="1653" t="s">
        <v>156</v>
      </c>
      <c r="H4" s="1654"/>
      <c r="I4" s="1653" t="s">
        <v>157</v>
      </c>
      <c r="J4" s="1657"/>
    </row>
    <row r="5" spans="1:10" ht="15">
      <c r="A5" s="1661"/>
      <c r="B5" s="1665" t="s">
        <v>17</v>
      </c>
      <c r="C5" s="1666"/>
      <c r="D5" s="1667" t="s">
        <v>19</v>
      </c>
      <c r="E5" s="1666"/>
      <c r="F5" s="196" t="s">
        <v>143</v>
      </c>
      <c r="G5" s="1655"/>
      <c r="H5" s="1656"/>
      <c r="I5" s="1655"/>
      <c r="J5" s="1658"/>
    </row>
    <row r="6" spans="1:10" ht="15">
      <c r="A6" s="1662"/>
      <c r="B6" s="198" t="s">
        <v>158</v>
      </c>
      <c r="C6" s="197" t="s">
        <v>73</v>
      </c>
      <c r="D6" s="198" t="str">
        <f>B6</f>
        <v>Four Months</v>
      </c>
      <c r="E6" s="197" t="s">
        <v>73</v>
      </c>
      <c r="F6" s="199" t="str">
        <f>D6</f>
        <v>Four Months</v>
      </c>
      <c r="G6" s="174" t="s">
        <v>19</v>
      </c>
      <c r="H6" s="174" t="s">
        <v>41</v>
      </c>
      <c r="I6" s="174" t="s">
        <v>19</v>
      </c>
      <c r="J6" s="200" t="s">
        <v>41</v>
      </c>
    </row>
    <row r="7" spans="1:10" ht="15">
      <c r="A7" s="201" t="s">
        <v>74</v>
      </c>
      <c r="B7" s="122">
        <v>37098.103</v>
      </c>
      <c r="C7" s="122">
        <v>112377.395</v>
      </c>
      <c r="D7" s="122">
        <v>29213.212</v>
      </c>
      <c r="E7" s="122">
        <v>122069.237</v>
      </c>
      <c r="F7" s="122">
        <v>50899.887</v>
      </c>
      <c r="G7" s="175">
        <f>D7/B7*100-100</f>
        <v>-21.25416224112591</v>
      </c>
      <c r="H7" s="175">
        <f>F7/D7*100-100</f>
        <v>74.23584575362682</v>
      </c>
      <c r="I7" s="177">
        <f>D7/D$17%</f>
        <v>31.55790092275916</v>
      </c>
      <c r="J7" s="202">
        <f>F7/F$17%</f>
        <v>30.290483825854423</v>
      </c>
    </row>
    <row r="8" spans="1:10" ht="15">
      <c r="A8" s="203" t="s">
        <v>75</v>
      </c>
      <c r="B8" s="123">
        <v>24350.252</v>
      </c>
      <c r="C8" s="148">
        <v>74671.022</v>
      </c>
      <c r="D8" s="148">
        <v>16556.298</v>
      </c>
      <c r="E8" s="148">
        <v>82811.866</v>
      </c>
      <c r="F8" s="123">
        <v>37095.745</v>
      </c>
      <c r="G8" s="204">
        <f aca="true" t="shared" si="0" ref="G8:G17">D8/B8*100-100</f>
        <v>-32.00769339060639</v>
      </c>
      <c r="H8" s="124">
        <f aca="true" t="shared" si="1" ref="H8:H17">F8/D8*100-100</f>
        <v>124.05821035596247</v>
      </c>
      <c r="I8" s="176">
        <f aca="true" t="shared" si="2" ref="I8:I17">D8/D$17%</f>
        <v>17.885127179157006</v>
      </c>
      <c r="J8" s="205">
        <f>F8/F$17%</f>
        <v>22.075649478956997</v>
      </c>
    </row>
    <row r="9" spans="1:10" ht="15">
      <c r="A9" s="203" t="s">
        <v>76</v>
      </c>
      <c r="B9" s="123">
        <v>16271.698</v>
      </c>
      <c r="C9" s="148">
        <v>88459.09</v>
      </c>
      <c r="D9" s="148">
        <v>18696.903</v>
      </c>
      <c r="E9" s="148">
        <v>117131.174</v>
      </c>
      <c r="F9" s="123">
        <v>22787.511</v>
      </c>
      <c r="G9" s="204">
        <f t="shared" si="0"/>
        <v>14.904437139873153</v>
      </c>
      <c r="H9" s="124">
        <f t="shared" si="1"/>
        <v>21.878532503484664</v>
      </c>
      <c r="I9" s="176">
        <f t="shared" si="2"/>
        <v>20.19753981302838</v>
      </c>
      <c r="J9" s="205">
        <f aca="true" t="shared" si="3" ref="J9:J17">F9/F$17%</f>
        <v>13.56083036838529</v>
      </c>
    </row>
    <row r="10" spans="1:10" ht="15">
      <c r="A10" s="203" t="s">
        <v>77</v>
      </c>
      <c r="B10" s="123">
        <v>16894.022</v>
      </c>
      <c r="C10" s="148">
        <v>53524.95</v>
      </c>
      <c r="D10" s="148">
        <v>12563.388</v>
      </c>
      <c r="E10" s="148">
        <v>69453.803</v>
      </c>
      <c r="F10" s="123">
        <v>29575.2</v>
      </c>
      <c r="G10" s="204">
        <f t="shared" si="0"/>
        <v>-25.6341207558508</v>
      </c>
      <c r="H10" s="124">
        <f t="shared" si="1"/>
        <v>135.4078374400281</v>
      </c>
      <c r="I10" s="176">
        <f t="shared" si="2"/>
        <v>13.57174122989904</v>
      </c>
      <c r="J10" s="205">
        <f>F10/F$17%</f>
        <v>17.600178901112486</v>
      </c>
    </row>
    <row r="11" spans="1:10" ht="15">
      <c r="A11" s="203" t="s">
        <v>78</v>
      </c>
      <c r="B11" s="123">
        <v>2224.906</v>
      </c>
      <c r="C11" s="148">
        <v>10650</v>
      </c>
      <c r="D11" s="148">
        <v>2006.994</v>
      </c>
      <c r="E11" s="148">
        <v>11909.96</v>
      </c>
      <c r="F11" s="123">
        <v>5850.508</v>
      </c>
      <c r="G11" s="204">
        <f t="shared" si="0"/>
        <v>-9.79421153073433</v>
      </c>
      <c r="H11" s="124">
        <f t="shared" si="1"/>
        <v>191.5060035057404</v>
      </c>
      <c r="I11" s="176">
        <f t="shared" si="2"/>
        <v>2.1680778479467473</v>
      </c>
      <c r="J11" s="205">
        <f t="shared" si="3"/>
        <v>3.4816328363760785</v>
      </c>
    </row>
    <row r="12" spans="1:10" ht="15">
      <c r="A12" s="203" t="s">
        <v>79</v>
      </c>
      <c r="B12" s="123">
        <v>2380.931</v>
      </c>
      <c r="C12" s="148">
        <v>6217.373</v>
      </c>
      <c r="D12" s="148">
        <v>1374.743</v>
      </c>
      <c r="E12" s="148">
        <v>7075.351</v>
      </c>
      <c r="F12" s="123">
        <v>3113.884</v>
      </c>
      <c r="G12" s="204">
        <f t="shared" si="0"/>
        <v>-42.260275497273966</v>
      </c>
      <c r="H12" s="124">
        <f t="shared" si="1"/>
        <v>126.506627056839</v>
      </c>
      <c r="I12" s="176">
        <f t="shared" si="2"/>
        <v>1.4850815921322411</v>
      </c>
      <c r="J12" s="205">
        <f>F12/F$17%</f>
        <v>1.8530699869252532</v>
      </c>
    </row>
    <row r="13" spans="1:10" ht="15">
      <c r="A13" s="203" t="s">
        <v>80</v>
      </c>
      <c r="B13" s="125">
        <v>131.608</v>
      </c>
      <c r="C13" s="149">
        <v>461.616</v>
      </c>
      <c r="D13" s="149">
        <v>159.626</v>
      </c>
      <c r="E13" s="149">
        <v>566.818</v>
      </c>
      <c r="F13" s="123">
        <v>206.74499999999998</v>
      </c>
      <c r="G13" s="204">
        <f t="shared" si="0"/>
        <v>21.288979393349948</v>
      </c>
      <c r="H13" s="124">
        <f t="shared" si="1"/>
        <v>29.518374199691777</v>
      </c>
      <c r="I13" s="176">
        <f t="shared" si="2"/>
        <v>0.17243778235328433</v>
      </c>
      <c r="J13" s="205">
        <f t="shared" si="3"/>
        <v>0.12303379138299995</v>
      </c>
    </row>
    <row r="14" spans="1:10" ht="15">
      <c r="A14" s="203" t="s">
        <v>81</v>
      </c>
      <c r="B14" s="125">
        <v>180.695</v>
      </c>
      <c r="C14" s="149">
        <v>562.917</v>
      </c>
      <c r="D14" s="149">
        <v>199.078</v>
      </c>
      <c r="E14" s="149">
        <v>720.724</v>
      </c>
      <c r="F14" s="123">
        <v>261.421</v>
      </c>
      <c r="G14" s="204">
        <f t="shared" si="0"/>
        <v>10.17349677633581</v>
      </c>
      <c r="H14" s="124">
        <f t="shared" si="1"/>
        <v>31.31586614291885</v>
      </c>
      <c r="I14" s="176">
        <f t="shared" si="2"/>
        <v>0.21505624920330732</v>
      </c>
      <c r="J14" s="205">
        <f t="shared" si="3"/>
        <v>0.15557143716721195</v>
      </c>
    </row>
    <row r="15" spans="1:10" ht="15">
      <c r="A15" s="203" t="s">
        <v>82</v>
      </c>
      <c r="B15" s="125">
        <v>3486.485</v>
      </c>
      <c r="C15" s="149">
        <v>11016.301</v>
      </c>
      <c r="D15" s="149">
        <v>666.858</v>
      </c>
      <c r="E15" s="149">
        <v>9689.767</v>
      </c>
      <c r="F15" s="123">
        <v>3411.8</v>
      </c>
      <c r="G15" s="204">
        <f t="shared" si="0"/>
        <v>-80.87305696138088</v>
      </c>
      <c r="H15" s="124">
        <f t="shared" si="1"/>
        <v>411.6231641518885</v>
      </c>
      <c r="I15" s="176">
        <f t="shared" si="2"/>
        <v>0.7203808569064342</v>
      </c>
      <c r="J15" s="205">
        <f>F15/F$17%</f>
        <v>2.0303595706813673</v>
      </c>
    </row>
    <row r="16" spans="1:10" ht="15">
      <c r="A16" s="203" t="s">
        <v>83</v>
      </c>
      <c r="B16" s="123">
        <v>11867.2</v>
      </c>
      <c r="C16" s="123">
        <v>45093.2</v>
      </c>
      <c r="D16" s="123">
        <v>11133.1</v>
      </c>
      <c r="E16" s="123">
        <v>61313.2</v>
      </c>
      <c r="F16" s="123">
        <v>14836.5</v>
      </c>
      <c r="G16" s="124">
        <f t="shared" si="0"/>
        <v>-6.185957934474857</v>
      </c>
      <c r="H16" s="124">
        <f t="shared" si="1"/>
        <v>33.26476902210524</v>
      </c>
      <c r="I16" s="176">
        <f t="shared" si="2"/>
        <v>12.026656526614397</v>
      </c>
      <c r="J16" s="205">
        <f t="shared" si="3"/>
        <v>8.829189803157895</v>
      </c>
    </row>
    <row r="17" spans="1:10" ht="15.75" thickBot="1">
      <c r="A17" s="206" t="s">
        <v>84</v>
      </c>
      <c r="B17" s="207">
        <v>114885.9</v>
      </c>
      <c r="C17" s="207">
        <v>403033.864</v>
      </c>
      <c r="D17" s="207">
        <v>92570.2</v>
      </c>
      <c r="E17" s="207">
        <v>482741.9000000001</v>
      </c>
      <c r="F17" s="207">
        <f>SUM(F7:F16)</f>
        <v>168039.201</v>
      </c>
      <c r="G17" s="208">
        <f t="shared" si="0"/>
        <v>-19.42422873477075</v>
      </c>
      <c r="H17" s="208">
        <f t="shared" si="1"/>
        <v>81.52623738524923</v>
      </c>
      <c r="I17" s="209">
        <f t="shared" si="2"/>
        <v>100</v>
      </c>
      <c r="J17" s="210">
        <f t="shared" si="3"/>
        <v>100</v>
      </c>
    </row>
    <row r="18" spans="1:10" ht="15">
      <c r="A18" s="211"/>
      <c r="B18" s="212"/>
      <c r="C18" s="212"/>
      <c r="D18" s="212"/>
      <c r="E18" s="212"/>
      <c r="F18" s="212"/>
      <c r="G18" s="213"/>
      <c r="H18" s="213"/>
      <c r="I18" s="214"/>
      <c r="J18" s="214"/>
    </row>
    <row r="19" spans="1:10" ht="30" customHeight="1">
      <c r="A19" s="1652" t="s">
        <v>85</v>
      </c>
      <c r="B19" s="1652"/>
      <c r="C19" s="1652"/>
      <c r="D19" s="1652"/>
      <c r="E19" s="1652"/>
      <c r="F19" s="1652"/>
      <c r="G19" s="1652"/>
      <c r="H19" s="1652"/>
      <c r="I19" s="1652"/>
      <c r="J19" s="1652"/>
    </row>
    <row r="20" spans="1:10" ht="15.75">
      <c r="A20" s="126" t="s">
        <v>86</v>
      </c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5.75">
      <c r="A21" s="126" t="s">
        <v>87</v>
      </c>
      <c r="B21" s="127"/>
      <c r="C21" s="127"/>
      <c r="D21" s="127"/>
      <c r="E21" s="127"/>
      <c r="F21" s="127"/>
      <c r="G21" s="215"/>
      <c r="H21" s="127"/>
      <c r="I21" s="127"/>
      <c r="J21" s="127"/>
    </row>
  </sheetData>
  <sheetProtection/>
  <mergeCells count="9">
    <mergeCell ref="A19:J19"/>
    <mergeCell ref="G4:H5"/>
    <mergeCell ref="I4:J5"/>
    <mergeCell ref="A1:J1"/>
    <mergeCell ref="A2:J2"/>
    <mergeCell ref="A4:A6"/>
    <mergeCell ref="B4:F4"/>
    <mergeCell ref="B5:C5"/>
    <mergeCell ref="D5:E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22">
      <selection activeCell="A2" sqref="A2:L2"/>
    </sheetView>
  </sheetViews>
  <sheetFormatPr defaultColWidth="9.140625" defaultRowHeight="15"/>
  <cols>
    <col min="1" max="1" width="5.421875" style="2" bestFit="1" customWidth="1"/>
    <col min="2" max="2" width="34.57421875" style="2" customWidth="1"/>
    <col min="3" max="3" width="11.8515625" style="2" hidden="1" customWidth="1"/>
    <col min="4" max="5" width="11.7109375" style="39" hidden="1" customWidth="1"/>
    <col min="6" max="6" width="10.00390625" style="40" hidden="1" customWidth="1"/>
    <col min="7" max="7" width="10.00390625" style="40" customWidth="1"/>
    <col min="8" max="10" width="10.00390625" style="39" customWidth="1"/>
    <col min="11" max="11" width="9.421875" style="2" customWidth="1"/>
    <col min="12" max="12" width="8.8515625" style="2" customWidth="1"/>
    <col min="13" max="13" width="10.00390625" style="59" customWidth="1"/>
    <col min="14" max="17" width="9.140625" style="2" customWidth="1"/>
    <col min="18" max="18" width="9.57421875" style="2" bestFit="1" customWidth="1"/>
    <col min="19" max="16384" width="9.140625" style="2" customWidth="1"/>
  </cols>
  <sheetData>
    <row r="1" spans="1:13" ht="12.75">
      <c r="A1" s="1563" t="s">
        <v>62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"/>
    </row>
    <row r="2" spans="1:13" ht="15.75">
      <c r="A2" s="1659" t="s">
        <v>53</v>
      </c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42"/>
    </row>
    <row r="3" spans="1:13" ht="11.25" customHeight="1">
      <c r="A3" s="1659"/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42"/>
    </row>
    <row r="4" spans="1:13" ht="13.5" thickBot="1">
      <c r="A4" s="1668" t="s">
        <v>40</v>
      </c>
      <c r="B4" s="1668"/>
      <c r="C4" s="1668"/>
      <c r="D4" s="1668"/>
      <c r="E4" s="1668"/>
      <c r="F4" s="1668"/>
      <c r="G4" s="1668"/>
      <c r="H4" s="1668"/>
      <c r="I4" s="1668"/>
      <c r="J4" s="1668"/>
      <c r="K4" s="1668"/>
      <c r="L4" s="1668"/>
      <c r="M4" s="43"/>
    </row>
    <row r="5" spans="1:13" ht="27.75" customHeight="1" thickTop="1">
      <c r="A5" s="1669" t="s">
        <v>54</v>
      </c>
      <c r="B5" s="1671" t="s">
        <v>55</v>
      </c>
      <c r="C5" s="3">
        <v>2013</v>
      </c>
      <c r="D5" s="3">
        <v>2013</v>
      </c>
      <c r="E5" s="3">
        <v>2014</v>
      </c>
      <c r="F5" s="3">
        <v>2014</v>
      </c>
      <c r="G5" s="3">
        <v>2015</v>
      </c>
      <c r="H5" s="3">
        <v>2015</v>
      </c>
      <c r="I5" s="3">
        <v>2016</v>
      </c>
      <c r="J5" s="3">
        <v>2016</v>
      </c>
      <c r="K5" s="1673" t="s">
        <v>160</v>
      </c>
      <c r="L5" s="1674"/>
      <c r="M5" s="44"/>
    </row>
    <row r="6" spans="1:13" ht="12.75">
      <c r="A6" s="1670"/>
      <c r="B6" s="1672"/>
      <c r="C6" s="45" t="s">
        <v>43</v>
      </c>
      <c r="D6" s="3" t="s">
        <v>42</v>
      </c>
      <c r="E6" s="45" t="s">
        <v>43</v>
      </c>
      <c r="F6" s="3" t="s">
        <v>42</v>
      </c>
      <c r="G6" s="45" t="s">
        <v>43</v>
      </c>
      <c r="H6" s="3" t="s">
        <v>159</v>
      </c>
      <c r="I6" s="45" t="s">
        <v>43</v>
      </c>
      <c r="J6" s="3" t="s">
        <v>159</v>
      </c>
      <c r="K6" s="3">
        <v>2015</v>
      </c>
      <c r="L6" s="4">
        <v>2016</v>
      </c>
      <c r="M6" s="44"/>
    </row>
    <row r="7" spans="1:14" ht="12.75">
      <c r="A7" s="5">
        <v>1</v>
      </c>
      <c r="B7" s="6" t="s">
        <v>44</v>
      </c>
      <c r="C7" s="7">
        <f aca="true" t="shared" si="0" ref="C7:I7">SUM(C8:C12)</f>
        <v>136468.10700000002</v>
      </c>
      <c r="D7" s="7">
        <f t="shared" si="0"/>
        <v>136468.10700000002</v>
      </c>
      <c r="E7" s="7">
        <f t="shared" si="0"/>
        <v>136468.107</v>
      </c>
      <c r="F7" s="7">
        <f t="shared" si="0"/>
        <v>136468.107</v>
      </c>
      <c r="G7" s="7">
        <f t="shared" si="0"/>
        <v>119858.10699999999</v>
      </c>
      <c r="H7" s="7">
        <f t="shared" si="0"/>
        <v>114409.107</v>
      </c>
      <c r="I7" s="7">
        <f t="shared" si="0"/>
        <v>116059.05699999999</v>
      </c>
      <c r="J7" s="7">
        <v>116059.1</v>
      </c>
      <c r="K7" s="7">
        <f>H7-G7</f>
        <v>-5448.999999999985</v>
      </c>
      <c r="L7" s="8">
        <f>J7-I7</f>
        <v>0.04300000001967419</v>
      </c>
      <c r="M7" s="46"/>
      <c r="N7" s="47"/>
    </row>
    <row r="8" spans="1:14" ht="12.75">
      <c r="A8" s="9"/>
      <c r="B8" s="10" t="s">
        <v>45</v>
      </c>
      <c r="C8" s="48">
        <v>12968.932</v>
      </c>
      <c r="D8" s="11">
        <v>12968.932</v>
      </c>
      <c r="E8" s="11">
        <v>22048.932</v>
      </c>
      <c r="F8" s="11">
        <v>22048.932</v>
      </c>
      <c r="G8" s="11">
        <v>17968.932</v>
      </c>
      <c r="H8" s="11">
        <v>15819.932</v>
      </c>
      <c r="I8" s="11">
        <v>16099.932</v>
      </c>
      <c r="J8" s="11">
        <v>16369.9</v>
      </c>
      <c r="K8" s="12">
        <f aca="true" t="shared" si="1" ref="K8:K40">H8-G8</f>
        <v>-2149</v>
      </c>
      <c r="L8" s="13">
        <f aca="true" t="shared" si="2" ref="L8:L40">J8-I8</f>
        <v>269.96799999999894</v>
      </c>
      <c r="M8" s="49"/>
      <c r="N8" s="47"/>
    </row>
    <row r="9" spans="1:14" ht="12.75">
      <c r="A9" s="9"/>
      <c r="B9" s="10" t="s">
        <v>46</v>
      </c>
      <c r="C9" s="48">
        <v>121491.425</v>
      </c>
      <c r="D9" s="11">
        <v>121545.55</v>
      </c>
      <c r="E9" s="11">
        <v>113360.25</v>
      </c>
      <c r="F9" s="11">
        <v>113364.25</v>
      </c>
      <c r="G9" s="11">
        <v>100729.15</v>
      </c>
      <c r="H9" s="11">
        <v>91054.375</v>
      </c>
      <c r="I9" s="11">
        <v>97899.525</v>
      </c>
      <c r="J9" s="11">
        <v>98170.1</v>
      </c>
      <c r="K9" s="12">
        <f t="shared" si="1"/>
        <v>-9674.774999999994</v>
      </c>
      <c r="L9" s="13">
        <f t="shared" si="2"/>
        <v>270.57500000001164</v>
      </c>
      <c r="M9" s="49"/>
      <c r="N9" s="47"/>
    </row>
    <row r="10" spans="1:14" ht="12.75">
      <c r="A10" s="14"/>
      <c r="B10" s="10" t="s">
        <v>47</v>
      </c>
      <c r="C10" s="48">
        <v>1406</v>
      </c>
      <c r="D10" s="11">
        <v>1399.875</v>
      </c>
      <c r="E10" s="11">
        <v>721.425</v>
      </c>
      <c r="F10" s="12">
        <v>627.425</v>
      </c>
      <c r="G10" s="12">
        <v>906.95</v>
      </c>
      <c r="H10" s="11">
        <v>1614.725</v>
      </c>
      <c r="I10" s="11">
        <v>444.4</v>
      </c>
      <c r="J10" s="11">
        <v>707.5</v>
      </c>
      <c r="K10" s="12">
        <f t="shared" si="1"/>
        <v>707.7749999999999</v>
      </c>
      <c r="L10" s="13">
        <f t="shared" si="2"/>
        <v>263.1</v>
      </c>
      <c r="M10" s="49"/>
      <c r="N10" s="47"/>
    </row>
    <row r="11" spans="1:14" ht="12.75">
      <c r="A11" s="15"/>
      <c r="B11" s="10" t="s">
        <v>48</v>
      </c>
      <c r="C11" s="48">
        <v>551.75</v>
      </c>
      <c r="D11" s="11">
        <v>503.75</v>
      </c>
      <c r="E11" s="11">
        <v>337.5</v>
      </c>
      <c r="F11" s="12">
        <v>427.5</v>
      </c>
      <c r="G11" s="12">
        <v>253.075</v>
      </c>
      <c r="H11" s="11">
        <v>1910.575</v>
      </c>
      <c r="I11" s="11">
        <v>111.5</v>
      </c>
      <c r="J11" s="11">
        <v>136.5</v>
      </c>
      <c r="K11" s="12">
        <f t="shared" si="1"/>
        <v>1657.5</v>
      </c>
      <c r="L11" s="13">
        <f t="shared" si="2"/>
        <v>25</v>
      </c>
      <c r="M11" s="49"/>
      <c r="N11" s="47"/>
    </row>
    <row r="12" spans="1:14" ht="12.75">
      <c r="A12" s="9"/>
      <c r="B12" s="10" t="s">
        <v>49</v>
      </c>
      <c r="C12" s="48">
        <v>50</v>
      </c>
      <c r="D12" s="11">
        <v>50</v>
      </c>
      <c r="E12" s="11">
        <v>0</v>
      </c>
      <c r="F12" s="11">
        <v>0</v>
      </c>
      <c r="G12" s="11">
        <v>0</v>
      </c>
      <c r="H12" s="11">
        <v>4009.5</v>
      </c>
      <c r="I12" s="11">
        <v>1503.7</v>
      </c>
      <c r="J12" s="11">
        <v>675</v>
      </c>
      <c r="K12" s="12">
        <f t="shared" si="1"/>
        <v>4009.5</v>
      </c>
      <c r="L12" s="13">
        <f t="shared" si="2"/>
        <v>-828.7</v>
      </c>
      <c r="M12" s="49"/>
      <c r="N12" s="47"/>
    </row>
    <row r="13" spans="1:14" ht="13.5">
      <c r="A13" s="16">
        <v>2</v>
      </c>
      <c r="B13" s="17" t="s">
        <v>56</v>
      </c>
      <c r="C13" s="18">
        <f aca="true" t="shared" si="3" ref="C13:J13">SUM(C14:C18)</f>
        <v>51610.899999999994</v>
      </c>
      <c r="D13" s="18">
        <f t="shared" si="3"/>
        <v>51610.899999999994</v>
      </c>
      <c r="E13" s="18">
        <f t="shared" si="3"/>
        <v>47110.899999999994</v>
      </c>
      <c r="F13" s="18">
        <f t="shared" si="3"/>
        <v>47110.899999999994</v>
      </c>
      <c r="G13" s="18">
        <f t="shared" si="3"/>
        <v>57070</v>
      </c>
      <c r="H13" s="18">
        <f t="shared" si="3"/>
        <v>57070</v>
      </c>
      <c r="I13" s="18">
        <f t="shared" si="3"/>
        <v>108899.99999999999</v>
      </c>
      <c r="J13" s="18">
        <f t="shared" si="3"/>
        <v>108900.1</v>
      </c>
      <c r="K13" s="18">
        <f t="shared" si="1"/>
        <v>0</v>
      </c>
      <c r="L13" s="19">
        <f t="shared" si="2"/>
        <v>0.10000000002037268</v>
      </c>
      <c r="M13" s="46"/>
      <c r="N13" s="47"/>
    </row>
    <row r="14" spans="1:14" ht="12.75">
      <c r="A14" s="14"/>
      <c r="B14" s="10" t="s">
        <v>45</v>
      </c>
      <c r="C14" s="48">
        <v>319.175</v>
      </c>
      <c r="D14" s="11">
        <v>319.175</v>
      </c>
      <c r="E14" s="11">
        <v>0</v>
      </c>
      <c r="F14" s="12">
        <v>0</v>
      </c>
      <c r="G14" s="12">
        <v>28.675</v>
      </c>
      <c r="H14" s="11">
        <v>0</v>
      </c>
      <c r="I14" s="11">
        <v>0</v>
      </c>
      <c r="J14" s="11">
        <v>0</v>
      </c>
      <c r="K14" s="12">
        <f t="shared" si="1"/>
        <v>-28.675</v>
      </c>
      <c r="L14" s="13">
        <f t="shared" si="2"/>
        <v>0</v>
      </c>
      <c r="M14" s="49"/>
      <c r="N14" s="47"/>
    </row>
    <row r="15" spans="1:14" ht="12.75">
      <c r="A15" s="15"/>
      <c r="B15" s="10" t="s">
        <v>46</v>
      </c>
      <c r="C15" s="48">
        <v>25738.725</v>
      </c>
      <c r="D15" s="11">
        <v>25738.725</v>
      </c>
      <c r="E15" s="11">
        <v>23006.775</v>
      </c>
      <c r="F15" s="20">
        <v>23006.775</v>
      </c>
      <c r="G15" s="20">
        <v>35633.925</v>
      </c>
      <c r="H15" s="11">
        <v>35633.925</v>
      </c>
      <c r="I15" s="11">
        <v>79063.5</v>
      </c>
      <c r="J15" s="11">
        <v>79063.5</v>
      </c>
      <c r="K15" s="12">
        <f t="shared" si="1"/>
        <v>0</v>
      </c>
      <c r="L15" s="13">
        <f t="shared" si="2"/>
        <v>0</v>
      </c>
      <c r="M15" s="49"/>
      <c r="N15" s="47"/>
    </row>
    <row r="16" spans="1:14" ht="12.75">
      <c r="A16" s="9"/>
      <c r="B16" s="10" t="s">
        <v>47</v>
      </c>
      <c r="C16" s="48">
        <v>1503.575</v>
      </c>
      <c r="D16" s="20">
        <v>1503.575</v>
      </c>
      <c r="E16" s="20">
        <v>2022.925</v>
      </c>
      <c r="F16" s="11">
        <v>2022.925</v>
      </c>
      <c r="G16" s="11">
        <v>2180.875</v>
      </c>
      <c r="H16" s="20">
        <v>2180.875</v>
      </c>
      <c r="I16" s="20">
        <v>5116.65</v>
      </c>
      <c r="J16" s="20">
        <v>5116.7</v>
      </c>
      <c r="K16" s="12">
        <f t="shared" si="1"/>
        <v>0</v>
      </c>
      <c r="L16" s="13">
        <f t="shared" si="2"/>
        <v>0.0500000000001819</v>
      </c>
      <c r="M16" s="49"/>
      <c r="N16" s="47"/>
    </row>
    <row r="17" spans="1:14" ht="12.75">
      <c r="A17" s="15"/>
      <c r="B17" s="10" t="s">
        <v>48</v>
      </c>
      <c r="C17" s="48">
        <v>1551.375</v>
      </c>
      <c r="D17" s="20">
        <v>1551.375</v>
      </c>
      <c r="E17" s="20">
        <v>2702.475</v>
      </c>
      <c r="F17" s="11">
        <v>2702.475</v>
      </c>
      <c r="G17" s="11">
        <v>2793.875</v>
      </c>
      <c r="H17" s="20">
        <v>2793.875</v>
      </c>
      <c r="I17" s="20">
        <v>3733.525</v>
      </c>
      <c r="J17" s="20">
        <v>3733.5</v>
      </c>
      <c r="K17" s="12">
        <f t="shared" si="1"/>
        <v>0</v>
      </c>
      <c r="L17" s="13">
        <f t="shared" si="2"/>
        <v>-0.02500000000009095</v>
      </c>
      <c r="M17" s="49"/>
      <c r="N17" s="47"/>
    </row>
    <row r="18" spans="1:14" ht="12.75">
      <c r="A18" s="14"/>
      <c r="B18" s="10" t="s">
        <v>49</v>
      </c>
      <c r="C18" s="48">
        <v>22498.05</v>
      </c>
      <c r="D18" s="11">
        <v>22498.05</v>
      </c>
      <c r="E18" s="11">
        <v>19378.725</v>
      </c>
      <c r="F18" s="20">
        <v>19378.725</v>
      </c>
      <c r="G18" s="20">
        <v>16432.649999999998</v>
      </c>
      <c r="H18" s="11">
        <v>16461.325</v>
      </c>
      <c r="I18" s="11">
        <v>20986.324999999997</v>
      </c>
      <c r="J18" s="11">
        <v>20986.4</v>
      </c>
      <c r="K18" s="12">
        <f t="shared" si="1"/>
        <v>28.67500000000291</v>
      </c>
      <c r="L18" s="13">
        <f t="shared" si="2"/>
        <v>0.07500000000436557</v>
      </c>
      <c r="M18" s="49"/>
      <c r="N18" s="47"/>
    </row>
    <row r="19" spans="1:14" ht="12.75">
      <c r="A19" s="14">
        <v>3</v>
      </c>
      <c r="B19" s="17" t="s">
        <v>57</v>
      </c>
      <c r="C19" s="50">
        <v>15680</v>
      </c>
      <c r="D19" s="18">
        <f aca="true" t="shared" si="4" ref="D19:J19">SUM(D20:D24)</f>
        <v>15680</v>
      </c>
      <c r="E19" s="18">
        <f t="shared" si="4"/>
        <v>16586.48</v>
      </c>
      <c r="F19" s="18">
        <f t="shared" si="4"/>
        <v>16586.48</v>
      </c>
      <c r="G19" s="18">
        <f t="shared" si="4"/>
        <v>16586.48</v>
      </c>
      <c r="H19" s="18">
        <f t="shared" si="4"/>
        <v>16586.48</v>
      </c>
      <c r="I19" s="18">
        <f t="shared" si="4"/>
        <v>906.48</v>
      </c>
      <c r="J19" s="18">
        <f t="shared" si="4"/>
        <v>906.5</v>
      </c>
      <c r="K19" s="18">
        <f t="shared" si="1"/>
        <v>0</v>
      </c>
      <c r="L19" s="19">
        <f t="shared" si="2"/>
        <v>0.01999999999998181</v>
      </c>
      <c r="M19" s="46"/>
      <c r="N19" s="47"/>
    </row>
    <row r="20" spans="1:14" ht="12.75">
      <c r="A20" s="15"/>
      <c r="B20" s="10" t="s">
        <v>45</v>
      </c>
      <c r="C20" s="48">
        <v>17.36</v>
      </c>
      <c r="D20" s="20">
        <v>17.36</v>
      </c>
      <c r="E20" s="20">
        <v>18.67</v>
      </c>
      <c r="F20" s="11">
        <v>18.67</v>
      </c>
      <c r="G20" s="11">
        <v>21.37</v>
      </c>
      <c r="H20" s="11">
        <v>22.17</v>
      </c>
      <c r="I20" s="11">
        <v>1.3</v>
      </c>
      <c r="J20" s="11">
        <v>1.3</v>
      </c>
      <c r="K20" s="12">
        <f t="shared" si="1"/>
        <v>0.8000000000000007</v>
      </c>
      <c r="L20" s="13">
        <f t="shared" si="2"/>
        <v>0</v>
      </c>
      <c r="M20" s="49"/>
      <c r="N20" s="47"/>
    </row>
    <row r="21" spans="1:14" ht="12.75">
      <c r="A21" s="15"/>
      <c r="B21" s="10" t="s">
        <v>46</v>
      </c>
      <c r="C21" s="48">
        <v>0</v>
      </c>
      <c r="D21" s="20">
        <v>0</v>
      </c>
      <c r="E21" s="20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2">
        <f t="shared" si="1"/>
        <v>0</v>
      </c>
      <c r="L21" s="13">
        <f t="shared" si="2"/>
        <v>0</v>
      </c>
      <c r="M21" s="49"/>
      <c r="N21" s="47"/>
    </row>
    <row r="22" spans="1:14" ht="12.75">
      <c r="A22" s="15"/>
      <c r="B22" s="10" t="s">
        <v>47</v>
      </c>
      <c r="C22" s="48">
        <v>0</v>
      </c>
      <c r="D22" s="11">
        <v>0</v>
      </c>
      <c r="E22" s="11">
        <v>0</v>
      </c>
      <c r="F22" s="20">
        <v>0</v>
      </c>
      <c r="G22" s="20">
        <v>0</v>
      </c>
      <c r="H22" s="11">
        <v>0</v>
      </c>
      <c r="I22" s="11">
        <v>0</v>
      </c>
      <c r="J22" s="11">
        <v>0</v>
      </c>
      <c r="K22" s="12">
        <f t="shared" si="1"/>
        <v>0</v>
      </c>
      <c r="L22" s="13">
        <f t="shared" si="2"/>
        <v>0</v>
      </c>
      <c r="M22" s="49"/>
      <c r="N22" s="47"/>
    </row>
    <row r="23" spans="1:14" ht="12.75">
      <c r="A23" s="9"/>
      <c r="B23" s="10" t="s">
        <v>48</v>
      </c>
      <c r="C23" s="48">
        <v>0.01</v>
      </c>
      <c r="D23" s="11">
        <v>0.01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>
        <f t="shared" si="1"/>
        <v>0</v>
      </c>
      <c r="L23" s="13">
        <f t="shared" si="2"/>
        <v>0</v>
      </c>
      <c r="M23" s="49"/>
      <c r="N23" s="47"/>
    </row>
    <row r="24" spans="1:14" ht="12.75">
      <c r="A24" s="15"/>
      <c r="B24" s="10" t="s">
        <v>49</v>
      </c>
      <c r="C24" s="48">
        <v>15662.63</v>
      </c>
      <c r="D24" s="11">
        <v>15662.63</v>
      </c>
      <c r="E24" s="11">
        <v>16567.81</v>
      </c>
      <c r="F24" s="11">
        <v>16567.81</v>
      </c>
      <c r="G24" s="11">
        <v>16565.11</v>
      </c>
      <c r="H24" s="11">
        <v>16564.31</v>
      </c>
      <c r="I24" s="11">
        <v>905.1800000000001</v>
      </c>
      <c r="J24" s="11">
        <v>905.2</v>
      </c>
      <c r="K24" s="12">
        <f t="shared" si="1"/>
        <v>-0.7999999999992724</v>
      </c>
      <c r="L24" s="13">
        <f t="shared" si="2"/>
        <v>0.01999999999998181</v>
      </c>
      <c r="M24" s="49"/>
      <c r="N24" s="47"/>
    </row>
    <row r="25" spans="1:14" ht="12.75">
      <c r="A25" s="14">
        <v>4</v>
      </c>
      <c r="B25" s="17" t="s">
        <v>58</v>
      </c>
      <c r="C25" s="50">
        <v>3183.827</v>
      </c>
      <c r="D25" s="18">
        <f aca="true" t="shared" si="5" ref="D25:J25">SUM(D26:D30)</f>
        <v>3183.807</v>
      </c>
      <c r="E25" s="18">
        <f t="shared" si="5"/>
        <v>1516.7459999999999</v>
      </c>
      <c r="F25" s="18">
        <f t="shared" si="5"/>
        <v>1516.7459999999999</v>
      </c>
      <c r="G25" s="18">
        <f t="shared" si="5"/>
        <v>3056.166</v>
      </c>
      <c r="H25" s="18">
        <f t="shared" si="5"/>
        <v>3056.176</v>
      </c>
      <c r="I25" s="18">
        <f t="shared" si="5"/>
        <v>7806.176</v>
      </c>
      <c r="J25" s="18">
        <f t="shared" si="5"/>
        <v>7806.099999999999</v>
      </c>
      <c r="K25" s="18">
        <f t="shared" si="1"/>
        <v>0.009999999999763531</v>
      </c>
      <c r="L25" s="19">
        <f t="shared" si="2"/>
        <v>-0.07600000000093132</v>
      </c>
      <c r="M25" s="46"/>
      <c r="N25" s="47"/>
    </row>
    <row r="26" spans="1:14" ht="15">
      <c r="A26" s="14"/>
      <c r="B26" s="10" t="s">
        <v>50</v>
      </c>
      <c r="C26" s="48">
        <v>2411.2580000000003</v>
      </c>
      <c r="D26" s="12">
        <v>2412.048</v>
      </c>
      <c r="E26" s="12">
        <v>1265.358</v>
      </c>
      <c r="F26" s="11">
        <v>1266.668</v>
      </c>
      <c r="G26" s="11">
        <v>507.597</v>
      </c>
      <c r="H26" s="51">
        <v>509.107</v>
      </c>
      <c r="I26" s="51">
        <v>307.551</v>
      </c>
      <c r="J26" s="51">
        <v>328.5</v>
      </c>
      <c r="K26" s="12">
        <f t="shared" si="1"/>
        <v>1.5100000000000477</v>
      </c>
      <c r="L26" s="13">
        <f t="shared" si="2"/>
        <v>20.949000000000012</v>
      </c>
      <c r="M26" s="49"/>
      <c r="N26" s="47"/>
    </row>
    <row r="27" spans="1:14" ht="15">
      <c r="A27" s="14"/>
      <c r="B27" s="10" t="s">
        <v>46</v>
      </c>
      <c r="C27" s="48">
        <v>0</v>
      </c>
      <c r="D27" s="21">
        <v>0</v>
      </c>
      <c r="E27" s="21">
        <v>0</v>
      </c>
      <c r="F27" s="12">
        <v>0</v>
      </c>
      <c r="G27" s="12">
        <v>0</v>
      </c>
      <c r="H27" s="51">
        <v>0</v>
      </c>
      <c r="I27" s="51">
        <v>0</v>
      </c>
      <c r="J27" s="51">
        <v>0</v>
      </c>
      <c r="K27" s="12">
        <f t="shared" si="1"/>
        <v>0</v>
      </c>
      <c r="L27" s="13">
        <f t="shared" si="2"/>
        <v>0</v>
      </c>
      <c r="M27" s="49"/>
      <c r="N27" s="47"/>
    </row>
    <row r="28" spans="1:14" ht="15">
      <c r="A28" s="22"/>
      <c r="B28" s="10" t="s">
        <v>47</v>
      </c>
      <c r="C28" s="48">
        <v>0</v>
      </c>
      <c r="D28" s="20">
        <v>0</v>
      </c>
      <c r="E28" s="20">
        <v>0</v>
      </c>
      <c r="F28" s="12">
        <v>0</v>
      </c>
      <c r="G28" s="12">
        <v>0</v>
      </c>
      <c r="H28" s="52">
        <v>0</v>
      </c>
      <c r="I28" s="52">
        <v>0</v>
      </c>
      <c r="J28" s="52">
        <v>0</v>
      </c>
      <c r="K28" s="12">
        <f t="shared" si="1"/>
        <v>0</v>
      </c>
      <c r="L28" s="13">
        <f t="shared" si="2"/>
        <v>0</v>
      </c>
      <c r="M28" s="49"/>
      <c r="N28" s="47"/>
    </row>
    <row r="29" spans="1:14" ht="15">
      <c r="A29" s="23"/>
      <c r="B29" s="10" t="s">
        <v>48</v>
      </c>
      <c r="C29" s="48">
        <v>13.174</v>
      </c>
      <c r="D29" s="11">
        <v>18.584</v>
      </c>
      <c r="E29" s="11">
        <v>6.349</v>
      </c>
      <c r="F29" s="20">
        <v>6.849</v>
      </c>
      <c r="G29" s="20">
        <v>0</v>
      </c>
      <c r="H29" s="52">
        <v>0</v>
      </c>
      <c r="I29" s="52">
        <v>0</v>
      </c>
      <c r="J29" s="52">
        <v>0</v>
      </c>
      <c r="K29" s="12">
        <f t="shared" si="1"/>
        <v>0</v>
      </c>
      <c r="L29" s="13">
        <f t="shared" si="2"/>
        <v>0</v>
      </c>
      <c r="M29" s="49"/>
      <c r="N29" s="47"/>
    </row>
    <row r="30" spans="1:14" ht="15">
      <c r="A30" s="22"/>
      <c r="B30" s="10" t="s">
        <v>49</v>
      </c>
      <c r="C30" s="48">
        <v>759.395</v>
      </c>
      <c r="D30" s="11">
        <v>753.175</v>
      </c>
      <c r="E30" s="11">
        <v>245.039</v>
      </c>
      <c r="F30" s="20">
        <v>243.229</v>
      </c>
      <c r="G30" s="20">
        <v>2548.569</v>
      </c>
      <c r="H30" s="52">
        <v>2547.069</v>
      </c>
      <c r="I30" s="52">
        <v>7498.625</v>
      </c>
      <c r="J30" s="52">
        <v>7477.599999999999</v>
      </c>
      <c r="K30" s="12">
        <f t="shared" si="1"/>
        <v>-1.5</v>
      </c>
      <c r="L30" s="13">
        <f t="shared" si="2"/>
        <v>-21.025000000000546</v>
      </c>
      <c r="M30" s="49"/>
      <c r="N30" s="47"/>
    </row>
    <row r="31" spans="1:14" ht="13.5">
      <c r="A31" s="24">
        <v>5</v>
      </c>
      <c r="B31" s="25" t="s">
        <v>51</v>
      </c>
      <c r="C31" s="53">
        <v>58.894999999999996</v>
      </c>
      <c r="D31" s="26">
        <f aca="true" t="shared" si="6" ref="D31:J31">SUM(D32:D33)</f>
        <v>58.894999999999996</v>
      </c>
      <c r="E31" s="26">
        <f t="shared" si="6"/>
        <v>135.31</v>
      </c>
      <c r="F31" s="26">
        <f t="shared" si="6"/>
        <v>135.31</v>
      </c>
      <c r="G31" s="26">
        <f t="shared" si="6"/>
        <v>215.02499999999998</v>
      </c>
      <c r="H31" s="26">
        <f t="shared" si="6"/>
        <v>215.025</v>
      </c>
      <c r="I31" s="26">
        <f t="shared" si="6"/>
        <v>486.15999999999997</v>
      </c>
      <c r="J31" s="26">
        <f t="shared" si="6"/>
        <v>486.2</v>
      </c>
      <c r="K31" s="18">
        <f t="shared" si="1"/>
        <v>0</v>
      </c>
      <c r="L31" s="19">
        <f t="shared" si="2"/>
        <v>0.040000000000020464</v>
      </c>
      <c r="M31" s="46"/>
      <c r="N31" s="47"/>
    </row>
    <row r="32" spans="1:14" ht="15">
      <c r="A32" s="23"/>
      <c r="B32" s="27" t="s">
        <v>59</v>
      </c>
      <c r="C32" s="54">
        <v>0.01</v>
      </c>
      <c r="D32" s="28">
        <v>0.01</v>
      </c>
      <c r="E32" s="28">
        <v>0.04</v>
      </c>
      <c r="F32" s="28">
        <v>0.05</v>
      </c>
      <c r="G32" s="28">
        <v>0.015</v>
      </c>
      <c r="H32" s="55">
        <v>0.025</v>
      </c>
      <c r="I32" s="55">
        <v>0.01</v>
      </c>
      <c r="J32" s="55">
        <v>0</v>
      </c>
      <c r="K32" s="29">
        <f t="shared" si="1"/>
        <v>0.010000000000000002</v>
      </c>
      <c r="L32" s="30">
        <f t="shared" si="2"/>
        <v>-0.01</v>
      </c>
      <c r="M32" s="56"/>
      <c r="N32" s="47"/>
    </row>
    <row r="33" spans="1:14" ht="15">
      <c r="A33" s="23"/>
      <c r="B33" s="27" t="s">
        <v>60</v>
      </c>
      <c r="C33" s="54">
        <v>58.885</v>
      </c>
      <c r="D33" s="31">
        <v>58.885</v>
      </c>
      <c r="E33" s="31">
        <v>135.27</v>
      </c>
      <c r="F33" s="31">
        <v>135.26</v>
      </c>
      <c r="G33" s="31">
        <v>215.01</v>
      </c>
      <c r="H33" s="57">
        <v>215</v>
      </c>
      <c r="I33" s="57">
        <v>486.15</v>
      </c>
      <c r="J33" s="57">
        <v>486.2</v>
      </c>
      <c r="K33" s="12">
        <f t="shared" si="1"/>
        <v>-0.009999999999990905</v>
      </c>
      <c r="L33" s="13">
        <f t="shared" si="2"/>
        <v>0.05000000000001137</v>
      </c>
      <c r="M33" s="49"/>
      <c r="N33" s="47"/>
    </row>
    <row r="34" spans="1:14" ht="12.75">
      <c r="A34" s="32">
        <v>6</v>
      </c>
      <c r="B34" s="33" t="s">
        <v>52</v>
      </c>
      <c r="C34" s="18">
        <f aca="true" t="shared" si="7" ref="C34:J34">SUM(C35:C39)</f>
        <v>207001.72900000002</v>
      </c>
      <c r="D34" s="18">
        <f t="shared" si="7"/>
        <v>207001.70900000003</v>
      </c>
      <c r="E34" s="18">
        <f t="shared" si="7"/>
        <v>201817.543</v>
      </c>
      <c r="F34" s="18">
        <f t="shared" si="7"/>
        <v>201817.543</v>
      </c>
      <c r="G34" s="18">
        <f t="shared" si="7"/>
        <v>196785.77800000005</v>
      </c>
      <c r="H34" s="18">
        <f t="shared" si="7"/>
        <v>191336.78800000003</v>
      </c>
      <c r="I34" s="18">
        <f t="shared" si="7"/>
        <v>234157.873</v>
      </c>
      <c r="J34" s="18">
        <f t="shared" si="7"/>
        <v>234157.9</v>
      </c>
      <c r="K34" s="18">
        <f t="shared" si="1"/>
        <v>-5448.99000000002</v>
      </c>
      <c r="L34" s="19">
        <f t="shared" si="2"/>
        <v>0.027000000001862645</v>
      </c>
      <c r="M34" s="46"/>
      <c r="N34" s="47"/>
    </row>
    <row r="35" spans="1:14" ht="12.75">
      <c r="A35" s="34"/>
      <c r="B35" s="35" t="s">
        <v>45</v>
      </c>
      <c r="C35" s="12">
        <f aca="true" t="shared" si="8" ref="C35:J35">C8+C14+C20+C26+C32</f>
        <v>15716.735</v>
      </c>
      <c r="D35" s="12">
        <f t="shared" si="8"/>
        <v>15717.525</v>
      </c>
      <c r="E35" s="12">
        <f t="shared" si="8"/>
        <v>23333</v>
      </c>
      <c r="F35" s="12">
        <f t="shared" si="8"/>
        <v>23334.32</v>
      </c>
      <c r="G35" s="12">
        <f t="shared" si="8"/>
        <v>18526.589</v>
      </c>
      <c r="H35" s="12">
        <f t="shared" si="8"/>
        <v>16351.234</v>
      </c>
      <c r="I35" s="12">
        <f t="shared" si="8"/>
        <v>16408.792999999998</v>
      </c>
      <c r="J35" s="12">
        <f t="shared" si="8"/>
        <v>16699.699999999997</v>
      </c>
      <c r="K35" s="12">
        <f t="shared" si="1"/>
        <v>-2175.3549999999996</v>
      </c>
      <c r="L35" s="13">
        <f t="shared" si="2"/>
        <v>290.90699999999924</v>
      </c>
      <c r="M35" s="49"/>
      <c r="N35" s="47"/>
    </row>
    <row r="36" spans="1:14" ht="12.75">
      <c r="A36" s="34"/>
      <c r="B36" s="35" t="s">
        <v>46</v>
      </c>
      <c r="C36" s="12">
        <f aca="true" t="shared" si="9" ref="C36:H38">C9+C15+C21+C27</f>
        <v>147230.15</v>
      </c>
      <c r="D36" s="12">
        <f t="shared" si="9"/>
        <v>147284.275</v>
      </c>
      <c r="E36" s="12">
        <f t="shared" si="9"/>
        <v>136367.025</v>
      </c>
      <c r="F36" s="12">
        <f t="shared" si="9"/>
        <v>136371.025</v>
      </c>
      <c r="G36" s="12">
        <f t="shared" si="9"/>
        <v>136363.075</v>
      </c>
      <c r="H36" s="12">
        <f t="shared" si="9"/>
        <v>126688.3</v>
      </c>
      <c r="I36" s="12">
        <f aca="true" t="shared" si="10" ref="I36:J38">I9+I15+I21+I27</f>
        <v>176963.025</v>
      </c>
      <c r="J36" s="12">
        <f t="shared" si="10"/>
        <v>177233.6</v>
      </c>
      <c r="K36" s="12">
        <f t="shared" si="1"/>
        <v>-9674.775000000009</v>
      </c>
      <c r="L36" s="13">
        <f t="shared" si="2"/>
        <v>270.57500000001164</v>
      </c>
      <c r="M36" s="49"/>
      <c r="N36" s="47"/>
    </row>
    <row r="37" spans="1:14" ht="12.75">
      <c r="A37" s="34"/>
      <c r="B37" s="35" t="s">
        <v>47</v>
      </c>
      <c r="C37" s="12">
        <f t="shared" si="9"/>
        <v>2909.575</v>
      </c>
      <c r="D37" s="12">
        <f t="shared" si="9"/>
        <v>2903.45</v>
      </c>
      <c r="E37" s="12">
        <f t="shared" si="9"/>
        <v>2744.35</v>
      </c>
      <c r="F37" s="12">
        <f t="shared" si="9"/>
        <v>2650.35</v>
      </c>
      <c r="G37" s="12">
        <f t="shared" si="9"/>
        <v>3087.825</v>
      </c>
      <c r="H37" s="12">
        <f t="shared" si="9"/>
        <v>3795.6</v>
      </c>
      <c r="I37" s="12">
        <f t="shared" si="10"/>
        <v>5561.049999999999</v>
      </c>
      <c r="J37" s="12">
        <f t="shared" si="10"/>
        <v>5824.2</v>
      </c>
      <c r="K37" s="12">
        <f t="shared" si="1"/>
        <v>707.7750000000001</v>
      </c>
      <c r="L37" s="13">
        <f t="shared" si="2"/>
        <v>263.15000000000055</v>
      </c>
      <c r="M37" s="49"/>
      <c r="N37" s="47"/>
    </row>
    <row r="38" spans="1:20" ht="12.75">
      <c r="A38" s="34"/>
      <c r="B38" s="35" t="s">
        <v>48</v>
      </c>
      <c r="C38" s="12">
        <f t="shared" si="9"/>
        <v>2116.309</v>
      </c>
      <c r="D38" s="12">
        <f t="shared" si="9"/>
        <v>2073.719</v>
      </c>
      <c r="E38" s="12">
        <f t="shared" si="9"/>
        <v>3046.324</v>
      </c>
      <c r="F38" s="12">
        <f t="shared" si="9"/>
        <v>3136.824</v>
      </c>
      <c r="G38" s="12">
        <f t="shared" si="9"/>
        <v>3046.95</v>
      </c>
      <c r="H38" s="12">
        <f t="shared" si="9"/>
        <v>4704.45</v>
      </c>
      <c r="I38" s="12">
        <f t="shared" si="10"/>
        <v>3845.025</v>
      </c>
      <c r="J38" s="12">
        <f t="shared" si="10"/>
        <v>3870</v>
      </c>
      <c r="K38" s="12">
        <f t="shared" si="1"/>
        <v>1657.5</v>
      </c>
      <c r="L38" s="13">
        <f t="shared" si="2"/>
        <v>24.97499999999991</v>
      </c>
      <c r="M38" s="49"/>
      <c r="N38" s="47"/>
      <c r="Q38" s="59"/>
      <c r="R38" s="59"/>
      <c r="S38" s="59"/>
      <c r="T38" s="59"/>
    </row>
    <row r="39" spans="1:20" ht="12.75">
      <c r="A39" s="34"/>
      <c r="B39" s="35" t="s">
        <v>49</v>
      </c>
      <c r="C39" s="12">
        <f aca="true" t="shared" si="11" ref="C39:H39">C12+C18+C24+C30+C33</f>
        <v>39028.96</v>
      </c>
      <c r="D39" s="12">
        <f t="shared" si="11"/>
        <v>39022.740000000005</v>
      </c>
      <c r="E39" s="12">
        <f t="shared" si="11"/>
        <v>36326.844</v>
      </c>
      <c r="F39" s="12">
        <f t="shared" si="11"/>
        <v>36325.024000000005</v>
      </c>
      <c r="G39" s="12">
        <f t="shared" si="11"/>
        <v>35761.339</v>
      </c>
      <c r="H39" s="12">
        <f t="shared" si="11"/>
        <v>39797.204000000005</v>
      </c>
      <c r="I39" s="12">
        <f>I12+I18+I24+I30+I33</f>
        <v>31379.98</v>
      </c>
      <c r="J39" s="12">
        <f>J12+J18+J24+J30+J33</f>
        <v>30530.4</v>
      </c>
      <c r="K39" s="12">
        <f t="shared" si="1"/>
        <v>4035.8650000000052</v>
      </c>
      <c r="L39" s="13">
        <f t="shared" si="2"/>
        <v>-849.5799999999981</v>
      </c>
      <c r="M39" s="49"/>
      <c r="N39" s="47"/>
      <c r="Q39" s="59"/>
      <c r="R39" s="59"/>
      <c r="S39" s="59"/>
      <c r="T39" s="59"/>
    </row>
    <row r="40" spans="1:20" ht="13.5" thickBot="1">
      <c r="A40" s="36">
        <v>7</v>
      </c>
      <c r="B40" s="37" t="s">
        <v>61</v>
      </c>
      <c r="C40" s="37">
        <v>-184.5</v>
      </c>
      <c r="D40" s="38">
        <v>-36333.5</v>
      </c>
      <c r="E40" s="38">
        <v>-23500.8</v>
      </c>
      <c r="F40" s="38">
        <v>-51763.7</v>
      </c>
      <c r="G40" s="38">
        <v>-41078.1</v>
      </c>
      <c r="H40" s="38">
        <v>-80815.5</v>
      </c>
      <c r="I40" s="157">
        <v>-127379.8</v>
      </c>
      <c r="J40" s="157">
        <v>-195964.8</v>
      </c>
      <c r="K40" s="38">
        <f t="shared" si="1"/>
        <v>-39737.4</v>
      </c>
      <c r="L40" s="58">
        <f t="shared" si="2"/>
        <v>-68584.99999999999</v>
      </c>
      <c r="M40" s="46"/>
      <c r="N40" s="47"/>
      <c r="Q40" s="59"/>
      <c r="R40" s="59"/>
      <c r="S40" s="59"/>
      <c r="T40" s="59"/>
    </row>
    <row r="41" spans="17:20" ht="13.5" thickTop="1">
      <c r="Q41" s="59"/>
      <c r="R41" s="59"/>
      <c r="S41" s="59"/>
      <c r="T41" s="59"/>
    </row>
    <row r="42" spans="17:20" ht="12.75">
      <c r="Q42" s="59"/>
      <c r="R42" s="59"/>
      <c r="S42" s="59"/>
      <c r="T42" s="59"/>
    </row>
    <row r="43" spans="4:20" ht="12.75">
      <c r="D43" s="41"/>
      <c r="E43" s="41"/>
      <c r="F43" s="41"/>
      <c r="G43" s="41"/>
      <c r="H43" s="41"/>
      <c r="I43" s="41"/>
      <c r="J43" s="41"/>
      <c r="K43" s="41"/>
      <c r="L43" s="41"/>
      <c r="M43" s="60"/>
      <c r="Q43" s="59"/>
      <c r="R43" s="178"/>
      <c r="S43" s="59"/>
      <c r="T43" s="59"/>
    </row>
    <row r="44" spans="17:20" ht="12.75">
      <c r="Q44" s="59"/>
      <c r="R44" s="59"/>
      <c r="S44" s="59"/>
      <c r="T44" s="59"/>
    </row>
    <row r="45" spans="17:20" ht="12.75">
      <c r="Q45" s="59"/>
      <c r="R45" s="59"/>
      <c r="S45" s="59"/>
      <c r="T45" s="59"/>
    </row>
    <row r="46" spans="17:20" ht="12.75">
      <c r="Q46" s="59"/>
      <c r="R46" s="59"/>
      <c r="S46" s="59"/>
      <c r="T46" s="59"/>
    </row>
  </sheetData>
  <sheetProtection/>
  <mergeCells count="7">
    <mergeCell ref="A1:L1"/>
    <mergeCell ref="A2:L2"/>
    <mergeCell ref="A3:L3"/>
    <mergeCell ref="A4:L4"/>
    <mergeCell ref="A5:A6"/>
    <mergeCell ref="B5:B6"/>
    <mergeCell ref="K5:L5"/>
  </mergeCells>
  <printOptions horizontalCentered="1"/>
  <pageMargins left="0.75" right="0.75" top="1" bottom="1" header="0.5" footer="0.5"/>
  <pageSetup fitToHeight="1" fitToWidth="1"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O26" sqref="O26"/>
    </sheetView>
  </sheetViews>
  <sheetFormatPr defaultColWidth="11.00390625" defaultRowHeight="16.5" customHeight="1"/>
  <cols>
    <col min="1" max="1" width="47.421875" style="423" bestFit="1" customWidth="1"/>
    <col min="2" max="2" width="11.57421875" style="423" bestFit="1" customWidth="1"/>
    <col min="3" max="3" width="11.421875" style="423" customWidth="1"/>
    <col min="4" max="4" width="11.28125" style="423" customWidth="1"/>
    <col min="5" max="5" width="11.00390625" style="423" customWidth="1"/>
    <col min="6" max="6" width="10.57421875" style="423" bestFit="1" customWidth="1"/>
    <col min="7" max="7" width="2.421875" style="423" bestFit="1" customWidth="1"/>
    <col min="8" max="8" width="8.00390625" style="423" bestFit="1" customWidth="1"/>
    <col min="9" max="9" width="9.57421875" style="423" customWidth="1"/>
    <col min="10" max="10" width="2.140625" style="423" customWidth="1"/>
    <col min="11" max="11" width="8.28125" style="423" bestFit="1" customWidth="1"/>
    <col min="12" max="16384" width="11.00390625" style="352" customWidth="1"/>
  </cols>
  <sheetData>
    <row r="1" spans="1:11" ht="12.75">
      <c r="A1" s="1675" t="s">
        <v>155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</row>
    <row r="2" spans="1:11" ht="15.75">
      <c r="A2" s="1676" t="s">
        <v>116</v>
      </c>
      <c r="B2" s="1676"/>
      <c r="C2" s="1676"/>
      <c r="D2" s="1676"/>
      <c r="E2" s="1676"/>
      <c r="F2" s="1676"/>
      <c r="G2" s="1676"/>
      <c r="H2" s="1676"/>
      <c r="I2" s="1676"/>
      <c r="J2" s="1676"/>
      <c r="K2" s="1676"/>
    </row>
    <row r="3" spans="1:11" ht="16.5" customHeight="1" thickBot="1">
      <c r="A3" s="353" t="s">
        <v>122</v>
      </c>
      <c r="B3" s="353"/>
      <c r="C3" s="353"/>
      <c r="D3" s="353"/>
      <c r="E3" s="354"/>
      <c r="F3" s="353"/>
      <c r="G3" s="353"/>
      <c r="H3" s="353"/>
      <c r="I3" s="1677" t="s">
        <v>1</v>
      </c>
      <c r="J3" s="1677"/>
      <c r="K3" s="1677"/>
    </row>
    <row r="4" spans="1:11" ht="16.5" customHeight="1" thickTop="1">
      <c r="A4" s="355"/>
      <c r="B4" s="356">
        <v>2015</v>
      </c>
      <c r="C4" s="357">
        <v>2015</v>
      </c>
      <c r="D4" s="357">
        <v>2016</v>
      </c>
      <c r="E4" s="358">
        <v>2016</v>
      </c>
      <c r="F4" s="1678" t="s">
        <v>305</v>
      </c>
      <c r="G4" s="1678"/>
      <c r="H4" s="1678"/>
      <c r="I4" s="1678"/>
      <c r="J4" s="1678"/>
      <c r="K4" s="1679"/>
    </row>
    <row r="5" spans="1:11" ht="12.75">
      <c r="A5" s="359" t="s">
        <v>306</v>
      </c>
      <c r="B5" s="360" t="s">
        <v>307</v>
      </c>
      <c r="C5" s="360" t="s">
        <v>308</v>
      </c>
      <c r="D5" s="360" t="s">
        <v>309</v>
      </c>
      <c r="E5" s="361" t="s">
        <v>310</v>
      </c>
      <c r="F5" s="1680" t="s">
        <v>19</v>
      </c>
      <c r="G5" s="1681"/>
      <c r="H5" s="1682"/>
      <c r="I5" s="1681" t="s">
        <v>41</v>
      </c>
      <c r="J5" s="1681"/>
      <c r="K5" s="1683"/>
    </row>
    <row r="6" spans="1:11" ht="12.75">
      <c r="A6" s="363" t="s">
        <v>122</v>
      </c>
      <c r="B6" s="364"/>
      <c r="C6" s="365"/>
      <c r="D6" s="365"/>
      <c r="E6" s="366"/>
      <c r="F6" s="365" t="s">
        <v>13</v>
      </c>
      <c r="G6" s="367" t="s">
        <v>122</v>
      </c>
      <c r="H6" s="368" t="s">
        <v>311</v>
      </c>
      <c r="I6" s="365" t="s">
        <v>13</v>
      </c>
      <c r="J6" s="367" t="s">
        <v>122</v>
      </c>
      <c r="K6" s="369" t="s">
        <v>311</v>
      </c>
    </row>
    <row r="7" spans="1:13" ht="16.5" customHeight="1">
      <c r="A7" s="370" t="s">
        <v>312</v>
      </c>
      <c r="B7" s="371">
        <v>747287.4137133706</v>
      </c>
      <c r="C7" s="371">
        <v>846732.6482153581</v>
      </c>
      <c r="D7" s="371">
        <v>956022.0789491922</v>
      </c>
      <c r="E7" s="372">
        <v>976875.0387533251</v>
      </c>
      <c r="F7" s="373">
        <v>83696.77490695118</v>
      </c>
      <c r="G7" s="374" t="s">
        <v>313</v>
      </c>
      <c r="H7" s="372">
        <v>11.200078225732556</v>
      </c>
      <c r="I7" s="371">
        <v>21977.318631330447</v>
      </c>
      <c r="J7" s="375" t="s">
        <v>314</v>
      </c>
      <c r="K7" s="376">
        <v>2.298829610241505</v>
      </c>
      <c r="M7" s="377"/>
    </row>
    <row r="8" spans="1:13" ht="16.5" customHeight="1">
      <c r="A8" s="378" t="s">
        <v>315</v>
      </c>
      <c r="B8" s="379">
        <v>847679.0045905733</v>
      </c>
      <c r="C8" s="379">
        <v>952332.4042344581</v>
      </c>
      <c r="D8" s="379">
        <v>1069830.7337942338</v>
      </c>
      <c r="E8" s="380">
        <v>1089764.2073473176</v>
      </c>
      <c r="F8" s="381">
        <v>104653.39964388486</v>
      </c>
      <c r="G8" s="382"/>
      <c r="H8" s="380">
        <v>12.345876101347134</v>
      </c>
      <c r="I8" s="379">
        <v>19933.473553083837</v>
      </c>
      <c r="J8" s="380"/>
      <c r="K8" s="383">
        <v>1.863236203954274</v>
      </c>
      <c r="M8" s="377"/>
    </row>
    <row r="9" spans="1:13" ht="16.5" customHeight="1">
      <c r="A9" s="378" t="s">
        <v>316</v>
      </c>
      <c r="B9" s="379">
        <v>100391.5908772026</v>
      </c>
      <c r="C9" s="379">
        <v>105599.75601910001</v>
      </c>
      <c r="D9" s="379">
        <v>113808.65484504159</v>
      </c>
      <c r="E9" s="380">
        <v>112889.1685939925</v>
      </c>
      <c r="F9" s="381">
        <v>5208.165141897407</v>
      </c>
      <c r="G9" s="382"/>
      <c r="H9" s="380">
        <v>5.187849994595615</v>
      </c>
      <c r="I9" s="379">
        <v>-919.486251049093</v>
      </c>
      <c r="J9" s="380"/>
      <c r="K9" s="383">
        <v>-0.8079229583207337</v>
      </c>
      <c r="M9" s="377"/>
    </row>
    <row r="10" spans="1:13" ht="16.5" customHeight="1">
      <c r="A10" s="384" t="s">
        <v>317</v>
      </c>
      <c r="B10" s="379">
        <v>94395.6224746026</v>
      </c>
      <c r="C10" s="379">
        <v>99394.24705269001</v>
      </c>
      <c r="D10" s="379">
        <v>109383.40963409159</v>
      </c>
      <c r="E10" s="380">
        <v>108842.59059638249</v>
      </c>
      <c r="F10" s="381">
        <v>4998.624578087416</v>
      </c>
      <c r="G10" s="382"/>
      <c r="H10" s="380">
        <v>5.295398713465033</v>
      </c>
      <c r="I10" s="379">
        <v>-540.8190377090941</v>
      </c>
      <c r="J10" s="380"/>
      <c r="K10" s="383">
        <v>-0.4944251047926163</v>
      </c>
      <c r="M10" s="377"/>
    </row>
    <row r="11" spans="1:13" s="385" customFormat="1" ht="16.5" customHeight="1">
      <c r="A11" s="384" t="s">
        <v>318</v>
      </c>
      <c r="B11" s="379">
        <v>5995.9684025999995</v>
      </c>
      <c r="C11" s="379">
        <v>6205.50896641</v>
      </c>
      <c r="D11" s="379">
        <v>4425.245210950001</v>
      </c>
      <c r="E11" s="380">
        <v>4046.5779976100002</v>
      </c>
      <c r="F11" s="381">
        <v>209.5405638100001</v>
      </c>
      <c r="G11" s="382"/>
      <c r="H11" s="380">
        <v>3.494690927976508</v>
      </c>
      <c r="I11" s="379">
        <v>-378.66721334000067</v>
      </c>
      <c r="J11" s="380"/>
      <c r="K11" s="383">
        <v>-8.556976964869916</v>
      </c>
      <c r="M11" s="377"/>
    </row>
    <row r="12" spans="1:13" ht="16.5" customHeight="1">
      <c r="A12" s="370" t="s">
        <v>319</v>
      </c>
      <c r="B12" s="371">
        <v>1130514.1191695295</v>
      </c>
      <c r="C12" s="371">
        <v>1152350.2290218847</v>
      </c>
      <c r="D12" s="371">
        <v>1288556.493428578</v>
      </c>
      <c r="E12" s="372">
        <v>1394196.8995329798</v>
      </c>
      <c r="F12" s="373">
        <v>37584.569447391725</v>
      </c>
      <c r="G12" s="374" t="s">
        <v>313</v>
      </c>
      <c r="H12" s="372">
        <v>3.3245555106380427</v>
      </c>
      <c r="I12" s="371">
        <v>104516.04727720428</v>
      </c>
      <c r="J12" s="386" t="s">
        <v>314</v>
      </c>
      <c r="K12" s="376">
        <v>8.111095463040899</v>
      </c>
      <c r="M12" s="377"/>
    </row>
    <row r="13" spans="1:13" ht="16.5" customHeight="1">
      <c r="A13" s="378" t="s">
        <v>320</v>
      </c>
      <c r="B13" s="379">
        <v>1527345.6162738341</v>
      </c>
      <c r="C13" s="379">
        <v>1516385.1947821002</v>
      </c>
      <c r="D13" s="379">
        <v>1793333.478832036</v>
      </c>
      <c r="E13" s="380">
        <v>1860758.7117085576</v>
      </c>
      <c r="F13" s="381">
        <v>-10960.421491733985</v>
      </c>
      <c r="G13" s="382"/>
      <c r="H13" s="380">
        <v>-0.7176123972826408</v>
      </c>
      <c r="I13" s="387">
        <v>67425.23287652154</v>
      </c>
      <c r="J13" s="388"/>
      <c r="K13" s="389">
        <v>3.759771044950006</v>
      </c>
      <c r="M13" s="377"/>
    </row>
    <row r="14" spans="1:13" ht="16.5" customHeight="1">
      <c r="A14" s="378" t="s">
        <v>321</v>
      </c>
      <c r="B14" s="379">
        <v>127211.42502261003</v>
      </c>
      <c r="C14" s="379">
        <v>70724.16177284982</v>
      </c>
      <c r="D14" s="379">
        <v>75398.0556252701</v>
      </c>
      <c r="E14" s="380">
        <v>7662.782021249994</v>
      </c>
      <c r="F14" s="381">
        <v>-56487.2632497602</v>
      </c>
      <c r="G14" s="382"/>
      <c r="H14" s="380">
        <v>-44.40423746508648</v>
      </c>
      <c r="I14" s="379">
        <v>-67735.27360402011</v>
      </c>
      <c r="J14" s="380"/>
      <c r="K14" s="383">
        <v>-89.83689704236649</v>
      </c>
      <c r="M14" s="377"/>
    </row>
    <row r="15" spans="1:13" ht="16.5" customHeight="1">
      <c r="A15" s="384" t="s">
        <v>322</v>
      </c>
      <c r="B15" s="379">
        <v>161024.52447424998</v>
      </c>
      <c r="C15" s="379">
        <v>151539.63447429</v>
      </c>
      <c r="D15" s="379">
        <v>202777.81187425</v>
      </c>
      <c r="E15" s="380">
        <v>203627.56957425002</v>
      </c>
      <c r="F15" s="381">
        <v>-9484.889999959967</v>
      </c>
      <c r="G15" s="382"/>
      <c r="H15" s="380">
        <v>-5.890338773505728</v>
      </c>
      <c r="I15" s="379">
        <v>849.7577000000165</v>
      </c>
      <c r="J15" s="380"/>
      <c r="K15" s="383">
        <v>0.41905852131740257</v>
      </c>
      <c r="M15" s="377"/>
    </row>
    <row r="16" spans="1:13" ht="16.5" customHeight="1">
      <c r="A16" s="384" t="s">
        <v>323</v>
      </c>
      <c r="B16" s="379">
        <v>33813.099451639944</v>
      </c>
      <c r="C16" s="379">
        <v>80815.47270144019</v>
      </c>
      <c r="D16" s="379">
        <v>127379.7562489799</v>
      </c>
      <c r="E16" s="380">
        <v>195964.78755300003</v>
      </c>
      <c r="F16" s="381">
        <v>47002.37324980024</v>
      </c>
      <c r="G16" s="382"/>
      <c r="H16" s="380">
        <v>139.00640287952254</v>
      </c>
      <c r="I16" s="379">
        <v>68585.03130402013</v>
      </c>
      <c r="J16" s="380"/>
      <c r="K16" s="383">
        <v>53.84296007755108</v>
      </c>
      <c r="M16" s="377"/>
    </row>
    <row r="17" spans="1:13" ht="16.5" customHeight="1">
      <c r="A17" s="378" t="s">
        <v>324</v>
      </c>
      <c r="B17" s="379">
        <v>10100.7670851545</v>
      </c>
      <c r="C17" s="379">
        <v>9681.431923160002</v>
      </c>
      <c r="D17" s="379">
        <v>8226.965020291655</v>
      </c>
      <c r="E17" s="380">
        <v>9535.75839254</v>
      </c>
      <c r="F17" s="381">
        <v>-419.3351619944988</v>
      </c>
      <c r="G17" s="382"/>
      <c r="H17" s="380">
        <v>-4.151517983330319</v>
      </c>
      <c r="I17" s="379">
        <v>1308.793372248345</v>
      </c>
      <c r="J17" s="380"/>
      <c r="K17" s="383">
        <v>15.908580734453478</v>
      </c>
      <c r="M17" s="377"/>
    </row>
    <row r="18" spans="1:13" ht="16.5" customHeight="1">
      <c r="A18" s="384" t="s">
        <v>325</v>
      </c>
      <c r="B18" s="379">
        <v>16088.55381306152</v>
      </c>
      <c r="C18" s="379">
        <v>16815.52690116142</v>
      </c>
      <c r="D18" s="379">
        <v>17443.58590716651</v>
      </c>
      <c r="E18" s="380">
        <v>19274.00264117495</v>
      </c>
      <c r="F18" s="381">
        <v>726.9730880998977</v>
      </c>
      <c r="G18" s="382"/>
      <c r="H18" s="380">
        <v>4.518573244971859</v>
      </c>
      <c r="I18" s="379">
        <v>1830.4167340084387</v>
      </c>
      <c r="J18" s="380"/>
      <c r="K18" s="383">
        <v>10.493351216600662</v>
      </c>
      <c r="M18" s="377"/>
    </row>
    <row r="19" spans="1:13" ht="16.5" customHeight="1">
      <c r="A19" s="384" t="s">
        <v>326</v>
      </c>
      <c r="B19" s="379">
        <v>3260.6839702900006</v>
      </c>
      <c r="C19" s="379">
        <v>2459.73545984</v>
      </c>
      <c r="D19" s="379">
        <v>3414.3295247600004</v>
      </c>
      <c r="E19" s="380">
        <v>4268.71784902</v>
      </c>
      <c r="F19" s="381">
        <v>-800.9485104500004</v>
      </c>
      <c r="G19" s="382"/>
      <c r="H19" s="380">
        <v>-24.563819055999016</v>
      </c>
      <c r="I19" s="379">
        <v>854.38832426</v>
      </c>
      <c r="J19" s="380"/>
      <c r="K19" s="383">
        <v>25.023604724270328</v>
      </c>
      <c r="M19" s="377"/>
    </row>
    <row r="20" spans="1:13" ht="16.5" customHeight="1">
      <c r="A20" s="384" t="s">
        <v>327</v>
      </c>
      <c r="B20" s="379">
        <v>12827.869842771519</v>
      </c>
      <c r="C20" s="379">
        <v>14355.791441321417</v>
      </c>
      <c r="D20" s="379">
        <v>14029.25638240651</v>
      </c>
      <c r="E20" s="380">
        <v>15005.28479215495</v>
      </c>
      <c r="F20" s="381">
        <v>1527.9215985498977</v>
      </c>
      <c r="G20" s="382"/>
      <c r="H20" s="380">
        <v>11.910953395047727</v>
      </c>
      <c r="I20" s="379">
        <v>976.02840974844</v>
      </c>
      <c r="J20" s="380"/>
      <c r="K20" s="383">
        <v>6.957092971602084</v>
      </c>
      <c r="M20" s="377"/>
    </row>
    <row r="21" spans="1:13" ht="16.5" customHeight="1">
      <c r="A21" s="378" t="s">
        <v>328</v>
      </c>
      <c r="B21" s="379">
        <v>1373944.8703530082</v>
      </c>
      <c r="C21" s="379">
        <v>1419164.074184929</v>
      </c>
      <c r="D21" s="379">
        <v>1692264.8722793078</v>
      </c>
      <c r="E21" s="380">
        <v>1824286.1686535927</v>
      </c>
      <c r="F21" s="381">
        <v>45219.203831920866</v>
      </c>
      <c r="G21" s="390"/>
      <c r="H21" s="380">
        <v>3.2911949240221463</v>
      </c>
      <c r="I21" s="379">
        <v>132021.2963742849</v>
      </c>
      <c r="J21" s="391"/>
      <c r="K21" s="383">
        <v>7.801455820356638</v>
      </c>
      <c r="M21" s="377"/>
    </row>
    <row r="22" spans="1:13" ht="16.5" customHeight="1">
      <c r="A22" s="378" t="s">
        <v>329</v>
      </c>
      <c r="B22" s="379">
        <v>396831.49710430467</v>
      </c>
      <c r="C22" s="379">
        <v>364034.96576021536</v>
      </c>
      <c r="D22" s="379">
        <v>504776.9854034581</v>
      </c>
      <c r="E22" s="379">
        <v>466561.81217557786</v>
      </c>
      <c r="F22" s="381">
        <v>-48544.99093912571</v>
      </c>
      <c r="G22" s="392" t="s">
        <v>313</v>
      </c>
      <c r="H22" s="380">
        <v>-12.233149660085061</v>
      </c>
      <c r="I22" s="379">
        <v>-37090.81440068275</v>
      </c>
      <c r="J22" s="393" t="s">
        <v>314</v>
      </c>
      <c r="K22" s="383">
        <v>-7.34796067832546</v>
      </c>
      <c r="M22" s="377"/>
    </row>
    <row r="23" spans="1:13" ht="16.5" customHeight="1">
      <c r="A23" s="370" t="s">
        <v>330</v>
      </c>
      <c r="B23" s="371">
        <v>1877801.5328829</v>
      </c>
      <c r="C23" s="371">
        <v>1999082.8772372429</v>
      </c>
      <c r="D23" s="371">
        <v>2244578.57237777</v>
      </c>
      <c r="E23" s="372">
        <v>2371071.938286305</v>
      </c>
      <c r="F23" s="373">
        <v>121281.3443543429</v>
      </c>
      <c r="G23" s="394"/>
      <c r="H23" s="372">
        <v>6.458688111099015</v>
      </c>
      <c r="I23" s="371">
        <v>126493.36590853473</v>
      </c>
      <c r="J23" s="372"/>
      <c r="K23" s="376">
        <v>5.635506257842217</v>
      </c>
      <c r="M23" s="377"/>
    </row>
    <row r="24" spans="1:13" ht="16.5" customHeight="1">
      <c r="A24" s="378" t="s">
        <v>331</v>
      </c>
      <c r="B24" s="379">
        <v>1376048.568764397</v>
      </c>
      <c r="C24" s="379">
        <v>1491555.855263406</v>
      </c>
      <c r="D24" s="379">
        <v>1634481.7499847095</v>
      </c>
      <c r="E24" s="380">
        <v>1722999.9280382004</v>
      </c>
      <c r="F24" s="381">
        <v>115507.286499009</v>
      </c>
      <c r="G24" s="382"/>
      <c r="H24" s="380">
        <v>8.394128602795401</v>
      </c>
      <c r="I24" s="379">
        <v>88518.17805349082</v>
      </c>
      <c r="J24" s="380"/>
      <c r="K24" s="395">
        <v>5.415672463416548</v>
      </c>
      <c r="M24" s="377"/>
    </row>
    <row r="25" spans="1:13" ht="16.5" customHeight="1">
      <c r="A25" s="378" t="s">
        <v>332</v>
      </c>
      <c r="B25" s="379">
        <v>424744.6343087903</v>
      </c>
      <c r="C25" s="379">
        <v>487906.2298841125</v>
      </c>
      <c r="D25" s="379">
        <v>503287.11484016536</v>
      </c>
      <c r="E25" s="380">
        <v>535899.7441988358</v>
      </c>
      <c r="F25" s="381">
        <v>63161.595575322164</v>
      </c>
      <c r="G25" s="382"/>
      <c r="H25" s="380">
        <v>14.870486987577467</v>
      </c>
      <c r="I25" s="379">
        <v>32612.62935867044</v>
      </c>
      <c r="J25" s="380"/>
      <c r="K25" s="395">
        <v>6.479925354144543</v>
      </c>
      <c r="M25" s="377"/>
    </row>
    <row r="26" spans="1:13" ht="16.5" customHeight="1">
      <c r="A26" s="384" t="s">
        <v>333</v>
      </c>
      <c r="B26" s="379">
        <v>270080.36128978006</v>
      </c>
      <c r="C26" s="379">
        <v>312740.78595779</v>
      </c>
      <c r="D26" s="379">
        <v>327482.67803008</v>
      </c>
      <c r="E26" s="380">
        <v>360616.26645163</v>
      </c>
      <c r="F26" s="381">
        <v>42660.42466800992</v>
      </c>
      <c r="G26" s="382"/>
      <c r="H26" s="380">
        <v>15.795456013270744</v>
      </c>
      <c r="I26" s="379">
        <v>33133.58842155</v>
      </c>
      <c r="J26" s="380"/>
      <c r="K26" s="383">
        <v>10.117661373987728</v>
      </c>
      <c r="M26" s="377"/>
    </row>
    <row r="27" spans="1:13" ht="16.5" customHeight="1">
      <c r="A27" s="384" t="s">
        <v>334</v>
      </c>
      <c r="B27" s="379">
        <v>154664.23425830094</v>
      </c>
      <c r="C27" s="379">
        <v>175165.44389090035</v>
      </c>
      <c r="D27" s="379">
        <v>175804.43157376483</v>
      </c>
      <c r="E27" s="380">
        <v>175283.43881995845</v>
      </c>
      <c r="F27" s="381">
        <v>20501.209632599406</v>
      </c>
      <c r="G27" s="382"/>
      <c r="H27" s="380">
        <v>13.255300898047857</v>
      </c>
      <c r="I27" s="379">
        <v>-520.9927538063785</v>
      </c>
      <c r="J27" s="380"/>
      <c r="K27" s="383">
        <v>-0.2963479072413359</v>
      </c>
      <c r="M27" s="377"/>
    </row>
    <row r="28" spans="1:13" ht="16.5" customHeight="1">
      <c r="A28" s="384" t="s">
        <v>335</v>
      </c>
      <c r="B28" s="379">
        <v>951303.9344556065</v>
      </c>
      <c r="C28" s="379">
        <v>1003649.6253792936</v>
      </c>
      <c r="D28" s="379">
        <v>1131194.6351445443</v>
      </c>
      <c r="E28" s="380">
        <v>1187100.1838393647</v>
      </c>
      <c r="F28" s="381">
        <v>52345.69092368707</v>
      </c>
      <c r="G28" s="382"/>
      <c r="H28" s="380">
        <v>5.502520175493906</v>
      </c>
      <c r="I28" s="379">
        <v>55905.548694820376</v>
      </c>
      <c r="J28" s="380"/>
      <c r="K28" s="383">
        <v>4.9421688326586475</v>
      </c>
      <c r="M28" s="377"/>
    </row>
    <row r="29" spans="1:13" ht="16.5" customHeight="1">
      <c r="A29" s="396" t="s">
        <v>336</v>
      </c>
      <c r="B29" s="397">
        <v>501752.96411850315</v>
      </c>
      <c r="C29" s="397">
        <v>507527.0219738368</v>
      </c>
      <c r="D29" s="397">
        <v>610096.8223930605</v>
      </c>
      <c r="E29" s="398">
        <v>648072.0102481045</v>
      </c>
      <c r="F29" s="399">
        <v>5774.057855333667</v>
      </c>
      <c r="G29" s="398"/>
      <c r="H29" s="398">
        <v>1.1507770293849147</v>
      </c>
      <c r="I29" s="397">
        <v>37975.187855043914</v>
      </c>
      <c r="J29" s="398"/>
      <c r="K29" s="400">
        <v>6.224452654267071</v>
      </c>
      <c r="M29" s="377"/>
    </row>
    <row r="30" spans="1:13" ht="16.5" customHeight="1" thickBot="1">
      <c r="A30" s="401" t="s">
        <v>337</v>
      </c>
      <c r="B30" s="402">
        <v>1972197.1553575026</v>
      </c>
      <c r="C30" s="402">
        <v>2098477.1242899327</v>
      </c>
      <c r="D30" s="402">
        <v>2353961.9820118616</v>
      </c>
      <c r="E30" s="403">
        <v>2479914.5288826874</v>
      </c>
      <c r="F30" s="404">
        <v>126279.96893243003</v>
      </c>
      <c r="G30" s="403"/>
      <c r="H30" s="403">
        <v>6.403009384198158</v>
      </c>
      <c r="I30" s="402">
        <v>125952.54687082581</v>
      </c>
      <c r="J30" s="403"/>
      <c r="K30" s="405">
        <v>5.350661898251131</v>
      </c>
      <c r="M30" s="377"/>
    </row>
    <row r="31" spans="1:11" ht="19.5" customHeight="1" thickTop="1">
      <c r="A31" s="406" t="s">
        <v>338</v>
      </c>
      <c r="B31" s="407">
        <v>15748.459595036398</v>
      </c>
      <c r="C31" s="353" t="s">
        <v>339</v>
      </c>
      <c r="D31" s="408"/>
      <c r="E31" s="408"/>
      <c r="F31" s="408"/>
      <c r="G31" s="409"/>
      <c r="H31" s="410"/>
      <c r="I31" s="408"/>
      <c r="J31" s="411"/>
      <c r="K31" s="411"/>
    </row>
    <row r="32" spans="1:11" ht="15" customHeight="1">
      <c r="A32" s="412" t="s">
        <v>340</v>
      </c>
      <c r="B32" s="407">
        <v>-1124.3588271975152</v>
      </c>
      <c r="C32" s="353" t="s">
        <v>339</v>
      </c>
      <c r="D32" s="408"/>
      <c r="E32" s="408"/>
      <c r="F32" s="408"/>
      <c r="G32" s="409"/>
      <c r="H32" s="410"/>
      <c r="I32" s="408"/>
      <c r="J32" s="411"/>
      <c r="K32" s="411"/>
    </row>
    <row r="33" spans="1:11" ht="16.5" customHeight="1">
      <c r="A33" s="413" t="s">
        <v>341</v>
      </c>
      <c r="B33" s="353"/>
      <c r="C33" s="353"/>
      <c r="D33" s="408"/>
      <c r="E33" s="408"/>
      <c r="F33" s="408"/>
      <c r="G33" s="409"/>
      <c r="H33" s="410"/>
      <c r="I33" s="408"/>
      <c r="J33" s="411"/>
      <c r="K33" s="411"/>
    </row>
    <row r="34" spans="1:11" ht="16.5" customHeight="1">
      <c r="A34" s="414" t="s">
        <v>342</v>
      </c>
      <c r="B34" s="353"/>
      <c r="C34" s="353"/>
      <c r="D34" s="408"/>
      <c r="E34" s="408"/>
      <c r="F34" s="408"/>
      <c r="G34" s="409"/>
      <c r="H34" s="410"/>
      <c r="I34" s="408"/>
      <c r="J34" s="411"/>
      <c r="K34" s="411"/>
    </row>
    <row r="35" spans="1:11" ht="16.5" customHeight="1">
      <c r="A35" s="415" t="s">
        <v>343</v>
      </c>
      <c r="B35" s="416">
        <v>0.812288962773125</v>
      </c>
      <c r="C35" s="417">
        <v>0.9326019631649138</v>
      </c>
      <c r="D35" s="417">
        <v>0.9199970076590531</v>
      </c>
      <c r="E35" s="417">
        <v>0.9701664308551301</v>
      </c>
      <c r="F35" s="418">
        <v>0.12031300039178883</v>
      </c>
      <c r="G35" s="419"/>
      <c r="H35" s="418">
        <v>14.81160103185997</v>
      </c>
      <c r="I35" s="418">
        <v>0.05016942319607698</v>
      </c>
      <c r="J35" s="418"/>
      <c r="K35" s="418">
        <v>5.453215910314086</v>
      </c>
    </row>
    <row r="36" spans="1:11" ht="16.5" customHeight="1">
      <c r="A36" s="415" t="s">
        <v>344</v>
      </c>
      <c r="B36" s="416">
        <v>2.63157901091805</v>
      </c>
      <c r="C36" s="417">
        <v>2.8510148745572925</v>
      </c>
      <c r="D36" s="417">
        <v>2.9877941928571294</v>
      </c>
      <c r="E36" s="417">
        <v>3.119233977331871</v>
      </c>
      <c r="F36" s="418">
        <v>0.2194358636392426</v>
      </c>
      <c r="G36" s="419"/>
      <c r="H36" s="418">
        <v>8.338562616924447</v>
      </c>
      <c r="I36" s="418">
        <v>0.13143978447474147</v>
      </c>
      <c r="J36" s="418"/>
      <c r="K36" s="418">
        <v>4.399224845840199</v>
      </c>
    </row>
    <row r="37" spans="1:11" ht="16.5" customHeight="1">
      <c r="A37" s="415" t="s">
        <v>345</v>
      </c>
      <c r="B37" s="420">
        <v>3.5911400315190933</v>
      </c>
      <c r="C37" s="421">
        <v>3.8211207433929206</v>
      </c>
      <c r="D37" s="421">
        <v>4.103036833555704</v>
      </c>
      <c r="E37" s="421">
        <v>4.292471538882621</v>
      </c>
      <c r="F37" s="418">
        <v>0.2299807118738273</v>
      </c>
      <c r="G37" s="419"/>
      <c r="H37" s="418">
        <v>6.404114288368276</v>
      </c>
      <c r="I37" s="418">
        <v>0.1894347053269172</v>
      </c>
      <c r="J37" s="418"/>
      <c r="K37" s="418">
        <v>4.616938940875959</v>
      </c>
    </row>
    <row r="38" spans="1:11" ht="16.5" customHeight="1">
      <c r="A38" s="422"/>
      <c r="B38" s="353"/>
      <c r="C38" s="353"/>
      <c r="D38" s="353"/>
      <c r="E38" s="353"/>
      <c r="F38" s="353"/>
      <c r="G38" s="353"/>
      <c r="H38" s="353"/>
      <c r="I38" s="353"/>
      <c r="J38" s="353"/>
      <c r="K38" s="35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M15" sqref="M15"/>
    </sheetView>
  </sheetViews>
  <sheetFormatPr defaultColWidth="11.00390625" defaultRowHeight="16.5" customHeight="1"/>
  <cols>
    <col min="1" max="1" width="46.7109375" style="423" bestFit="1" customWidth="1"/>
    <col min="2" max="2" width="11.57421875" style="423" bestFit="1" customWidth="1"/>
    <col min="3" max="3" width="12.00390625" style="423" bestFit="1" customWidth="1"/>
    <col min="4" max="4" width="12.00390625" style="423" customWidth="1"/>
    <col min="5" max="5" width="12.00390625" style="423" bestFit="1" customWidth="1"/>
    <col min="6" max="6" width="10.57421875" style="423" bestFit="1" customWidth="1"/>
    <col min="7" max="7" width="2.421875" style="423" bestFit="1" customWidth="1"/>
    <col min="8" max="8" width="8.00390625" style="423" bestFit="1" customWidth="1"/>
    <col min="9" max="9" width="10.7109375" style="423" customWidth="1"/>
    <col min="10" max="10" width="2.140625" style="423" customWidth="1"/>
    <col min="11" max="11" width="8.28125" style="423" bestFit="1" customWidth="1"/>
    <col min="12" max="16384" width="11.00390625" style="352" customWidth="1"/>
  </cols>
  <sheetData>
    <row r="1" spans="1:11" ht="12.75">
      <c r="A1" s="1675" t="s">
        <v>1110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</row>
    <row r="2" spans="1:11" ht="15.75">
      <c r="A2" s="1676" t="s">
        <v>117</v>
      </c>
      <c r="B2" s="1676"/>
      <c r="C2" s="1676"/>
      <c r="D2" s="1676"/>
      <c r="E2" s="1676"/>
      <c r="F2" s="1676"/>
      <c r="G2" s="1676"/>
      <c r="H2" s="1676"/>
      <c r="I2" s="1676"/>
      <c r="J2" s="1676"/>
      <c r="K2" s="1676"/>
    </row>
    <row r="3" spans="5:11" ht="16.5" customHeight="1" thickBot="1">
      <c r="E3" s="424"/>
      <c r="I3" s="1677" t="s">
        <v>1</v>
      </c>
      <c r="J3" s="1677"/>
      <c r="K3" s="1677"/>
    </row>
    <row r="4" spans="1:11" ht="13.5" thickTop="1">
      <c r="A4" s="355"/>
      <c r="B4" s="425">
        <v>2015</v>
      </c>
      <c r="C4" s="425">
        <v>2015</v>
      </c>
      <c r="D4" s="425">
        <v>2016</v>
      </c>
      <c r="E4" s="426">
        <v>2016</v>
      </c>
      <c r="F4" s="1684" t="s">
        <v>305</v>
      </c>
      <c r="G4" s="1685"/>
      <c r="H4" s="1685"/>
      <c r="I4" s="1685"/>
      <c r="J4" s="1685"/>
      <c r="K4" s="1686"/>
    </row>
    <row r="5" spans="1:11" ht="12.75">
      <c r="A5" s="427" t="s">
        <v>346</v>
      </c>
      <c r="B5" s="428" t="s">
        <v>307</v>
      </c>
      <c r="C5" s="360" t="s">
        <v>308</v>
      </c>
      <c r="D5" s="360" t="s">
        <v>309</v>
      </c>
      <c r="E5" s="361" t="s">
        <v>310</v>
      </c>
      <c r="F5" s="1680" t="s">
        <v>19</v>
      </c>
      <c r="G5" s="1681"/>
      <c r="H5" s="1682"/>
      <c r="I5" s="1680" t="s">
        <v>41</v>
      </c>
      <c r="J5" s="1681"/>
      <c r="K5" s="1683"/>
    </row>
    <row r="6" spans="1:11" ht="12.75">
      <c r="A6" s="427"/>
      <c r="B6" s="429"/>
      <c r="C6" s="429"/>
      <c r="D6" s="430"/>
      <c r="E6" s="431"/>
      <c r="F6" s="432" t="s">
        <v>13</v>
      </c>
      <c r="G6" s="433" t="s">
        <v>122</v>
      </c>
      <c r="H6" s="434" t="s">
        <v>311</v>
      </c>
      <c r="I6" s="429" t="s">
        <v>13</v>
      </c>
      <c r="J6" s="433" t="s">
        <v>122</v>
      </c>
      <c r="K6" s="435" t="s">
        <v>311</v>
      </c>
    </row>
    <row r="7" spans="1:11" ht="16.5" customHeight="1">
      <c r="A7" s="370" t="s">
        <v>347</v>
      </c>
      <c r="B7" s="371">
        <v>726683.8906569998</v>
      </c>
      <c r="C7" s="371">
        <v>826661.17306192</v>
      </c>
      <c r="D7" s="371">
        <v>917630.90047061</v>
      </c>
      <c r="E7" s="372">
        <v>928751.89821055</v>
      </c>
      <c r="F7" s="373">
        <v>99977.2824049202</v>
      </c>
      <c r="G7" s="436"/>
      <c r="H7" s="372">
        <v>13.758015512705265</v>
      </c>
      <c r="I7" s="371">
        <v>11120.99773993995</v>
      </c>
      <c r="J7" s="437"/>
      <c r="K7" s="376">
        <v>1.2119249399989156</v>
      </c>
    </row>
    <row r="8" spans="1:11" ht="16.5" customHeight="1">
      <c r="A8" s="384" t="s">
        <v>348</v>
      </c>
      <c r="B8" s="379">
        <v>19527.07339061</v>
      </c>
      <c r="C8" s="379">
        <v>21306.991572580002</v>
      </c>
      <c r="D8" s="379">
        <v>28206.181776740003</v>
      </c>
      <c r="E8" s="380">
        <v>26113.38377085</v>
      </c>
      <c r="F8" s="381">
        <v>1779.9181819700025</v>
      </c>
      <c r="G8" s="438"/>
      <c r="H8" s="380">
        <v>9.115130293031589</v>
      </c>
      <c r="I8" s="379">
        <v>-2092.798005890003</v>
      </c>
      <c r="J8" s="380"/>
      <c r="K8" s="383">
        <v>-7.4196430500771005</v>
      </c>
    </row>
    <row r="9" spans="1:11" ht="16.5" customHeight="1">
      <c r="A9" s="384" t="s">
        <v>349</v>
      </c>
      <c r="B9" s="379">
        <v>4095.8827999999994</v>
      </c>
      <c r="C9" s="379">
        <v>4237.83882</v>
      </c>
      <c r="D9" s="379">
        <v>29.838400000000004</v>
      </c>
      <c r="E9" s="380">
        <v>29.346400000000003</v>
      </c>
      <c r="F9" s="381">
        <v>141.95602000000054</v>
      </c>
      <c r="G9" s="438"/>
      <c r="H9" s="380">
        <v>3.46582231307987</v>
      </c>
      <c r="I9" s="379">
        <v>-0.4920000000000009</v>
      </c>
      <c r="J9" s="380"/>
      <c r="K9" s="383">
        <v>-1.6488819775859322</v>
      </c>
    </row>
    <row r="10" spans="1:11" ht="16.5" customHeight="1">
      <c r="A10" s="384" t="s">
        <v>350</v>
      </c>
      <c r="B10" s="379">
        <v>0</v>
      </c>
      <c r="C10" s="379">
        <v>0</v>
      </c>
      <c r="D10" s="379">
        <v>2384.0881600000002</v>
      </c>
      <c r="E10" s="379">
        <v>2344.77736</v>
      </c>
      <c r="F10" s="381">
        <v>0</v>
      </c>
      <c r="G10" s="438"/>
      <c r="H10" s="1421" t="s">
        <v>3</v>
      </c>
      <c r="I10" s="379">
        <v>-39.3108000000002</v>
      </c>
      <c r="J10" s="380"/>
      <c r="K10" s="383">
        <v>0</v>
      </c>
    </row>
    <row r="11" spans="1:11" ht="16.5" customHeight="1">
      <c r="A11" s="384" t="s">
        <v>351</v>
      </c>
      <c r="B11" s="379">
        <v>703060.9344663898</v>
      </c>
      <c r="C11" s="379">
        <v>801116.34266934</v>
      </c>
      <c r="D11" s="379">
        <v>887010.79213387</v>
      </c>
      <c r="E11" s="380">
        <v>900264.3906797</v>
      </c>
      <c r="F11" s="381">
        <v>98055.40820295014</v>
      </c>
      <c r="G11" s="438"/>
      <c r="H11" s="380">
        <v>13.946928835887087</v>
      </c>
      <c r="I11" s="379">
        <v>13253.598545829998</v>
      </c>
      <c r="J11" s="380"/>
      <c r="K11" s="383">
        <v>1.4941868422982763</v>
      </c>
    </row>
    <row r="12" spans="1:11" ht="16.5" customHeight="1">
      <c r="A12" s="370" t="s">
        <v>352</v>
      </c>
      <c r="B12" s="371">
        <v>18526.62447425</v>
      </c>
      <c r="C12" s="371">
        <v>16351.23447429</v>
      </c>
      <c r="D12" s="371">
        <v>16408.71187425</v>
      </c>
      <c r="E12" s="372">
        <v>16699.76957425</v>
      </c>
      <c r="F12" s="373">
        <v>-2175.389999959998</v>
      </c>
      <c r="G12" s="436"/>
      <c r="H12" s="372">
        <v>-11.741966287401974</v>
      </c>
      <c r="I12" s="371">
        <v>291.0577000000012</v>
      </c>
      <c r="J12" s="372"/>
      <c r="K12" s="376">
        <v>1.773799809702032</v>
      </c>
    </row>
    <row r="13" spans="1:11" ht="16.5" customHeight="1">
      <c r="A13" s="384" t="s">
        <v>353</v>
      </c>
      <c r="B13" s="379">
        <v>17968.91247425</v>
      </c>
      <c r="C13" s="379">
        <v>15819.93247429</v>
      </c>
      <c r="D13" s="379">
        <v>16099.85087425</v>
      </c>
      <c r="E13" s="380">
        <v>16369.908574250001</v>
      </c>
      <c r="F13" s="381">
        <v>-2148.979999959998</v>
      </c>
      <c r="G13" s="438"/>
      <c r="H13" s="380">
        <v>-11.959432731611065</v>
      </c>
      <c r="I13" s="379">
        <v>270.0577000000012</v>
      </c>
      <c r="J13" s="380"/>
      <c r="K13" s="383">
        <v>1.6773925554299998</v>
      </c>
    </row>
    <row r="14" spans="1:11" ht="16.5" customHeight="1">
      <c r="A14" s="384" t="s">
        <v>354</v>
      </c>
      <c r="B14" s="379">
        <v>28.7</v>
      </c>
      <c r="C14" s="379">
        <v>0</v>
      </c>
      <c r="D14" s="379">
        <v>0</v>
      </c>
      <c r="E14" s="380">
        <v>0</v>
      </c>
      <c r="F14" s="381">
        <v>-28.7</v>
      </c>
      <c r="G14" s="438"/>
      <c r="H14" s="380">
        <v>-100</v>
      </c>
      <c r="I14" s="379">
        <v>0</v>
      </c>
      <c r="J14" s="380"/>
      <c r="K14" s="1422" t="s">
        <v>3</v>
      </c>
    </row>
    <row r="15" spans="1:11" ht="16.5" customHeight="1">
      <c r="A15" s="384" t="s">
        <v>355</v>
      </c>
      <c r="B15" s="379">
        <v>529.012</v>
      </c>
      <c r="C15" s="379">
        <v>531.302</v>
      </c>
      <c r="D15" s="379">
        <v>308.861</v>
      </c>
      <c r="E15" s="380">
        <v>329.861</v>
      </c>
      <c r="F15" s="381">
        <v>2.2900000000000773</v>
      </c>
      <c r="G15" s="438"/>
      <c r="H15" s="380">
        <v>0.43288242988818354</v>
      </c>
      <c r="I15" s="379">
        <v>21</v>
      </c>
      <c r="J15" s="380"/>
      <c r="K15" s="383">
        <v>6.799175033429278</v>
      </c>
    </row>
    <row r="16" spans="1:11" ht="16.5" customHeight="1">
      <c r="A16" s="384" t="s">
        <v>356</v>
      </c>
      <c r="B16" s="379">
        <v>0</v>
      </c>
      <c r="C16" s="379">
        <v>0</v>
      </c>
      <c r="D16" s="379">
        <v>0</v>
      </c>
      <c r="E16" s="380">
        <v>0</v>
      </c>
      <c r="F16" s="381">
        <v>0</v>
      </c>
      <c r="G16" s="438"/>
      <c r="H16" s="1421" t="s">
        <v>3</v>
      </c>
      <c r="I16" s="379">
        <v>0</v>
      </c>
      <c r="J16" s="380"/>
      <c r="K16" s="1422" t="s">
        <v>3</v>
      </c>
    </row>
    <row r="17" spans="1:11" ht="16.5" customHeight="1">
      <c r="A17" s="439" t="s">
        <v>357</v>
      </c>
      <c r="B17" s="371">
        <v>31</v>
      </c>
      <c r="C17" s="371">
        <v>31</v>
      </c>
      <c r="D17" s="371">
        <v>31</v>
      </c>
      <c r="E17" s="372">
        <v>31</v>
      </c>
      <c r="F17" s="373">
        <v>0</v>
      </c>
      <c r="G17" s="436"/>
      <c r="H17" s="372">
        <v>0</v>
      </c>
      <c r="I17" s="371">
        <v>0</v>
      </c>
      <c r="J17" s="372"/>
      <c r="K17" s="376">
        <v>0</v>
      </c>
    </row>
    <row r="18" spans="1:11" ht="16.5" customHeight="1">
      <c r="A18" s="370" t="s">
        <v>358</v>
      </c>
      <c r="B18" s="371">
        <v>2423.7671835200003</v>
      </c>
      <c r="C18" s="371">
        <v>1469.48656082</v>
      </c>
      <c r="D18" s="371">
        <v>2423.7671835200003</v>
      </c>
      <c r="E18" s="372">
        <v>3278.6348292200005</v>
      </c>
      <c r="F18" s="373">
        <v>-954.2806227000003</v>
      </c>
      <c r="G18" s="436"/>
      <c r="H18" s="372">
        <v>-39.37179400680362</v>
      </c>
      <c r="I18" s="371">
        <v>854.8676457000001</v>
      </c>
      <c r="J18" s="372"/>
      <c r="K18" s="376">
        <v>35.27020464310804</v>
      </c>
    </row>
    <row r="19" spans="1:11" ht="16.5" customHeight="1">
      <c r="A19" s="384" t="s">
        <v>359</v>
      </c>
      <c r="B19" s="379">
        <v>2407.7671835200003</v>
      </c>
      <c r="C19" s="379">
        <v>1453.48656082</v>
      </c>
      <c r="D19" s="379">
        <v>2407.7671835200003</v>
      </c>
      <c r="E19" s="380">
        <v>3262.6348292200005</v>
      </c>
      <c r="F19" s="381">
        <v>-954.2806227000003</v>
      </c>
      <c r="G19" s="438"/>
      <c r="H19" s="380">
        <v>-39.63342590727163</v>
      </c>
      <c r="I19" s="379">
        <v>854.8676457000001</v>
      </c>
      <c r="J19" s="380"/>
      <c r="K19" s="383">
        <v>35.50458082289496</v>
      </c>
    </row>
    <row r="20" spans="1:11" ht="16.5" customHeight="1">
      <c r="A20" s="384" t="s">
        <v>360</v>
      </c>
      <c r="B20" s="379">
        <v>16</v>
      </c>
      <c r="C20" s="379">
        <v>16</v>
      </c>
      <c r="D20" s="379">
        <v>16</v>
      </c>
      <c r="E20" s="380">
        <v>16</v>
      </c>
      <c r="F20" s="381">
        <v>0</v>
      </c>
      <c r="G20" s="438"/>
      <c r="H20" s="380">
        <v>0</v>
      </c>
      <c r="I20" s="379">
        <v>0</v>
      </c>
      <c r="J20" s="380"/>
      <c r="K20" s="383">
        <v>0</v>
      </c>
    </row>
    <row r="21" spans="1:11" ht="16.5" customHeight="1">
      <c r="A21" s="370" t="s">
        <v>361</v>
      </c>
      <c r="B21" s="371">
        <v>3261.50328125</v>
      </c>
      <c r="C21" s="371">
        <v>1519.30771277</v>
      </c>
      <c r="D21" s="371">
        <v>6710.15287789</v>
      </c>
      <c r="E21" s="372">
        <v>5688.9338495</v>
      </c>
      <c r="F21" s="373">
        <v>-1742.1955684799998</v>
      </c>
      <c r="G21" s="436"/>
      <c r="H21" s="372">
        <v>-53.41694973896479</v>
      </c>
      <c r="I21" s="371">
        <v>-1021.21902839</v>
      </c>
      <c r="J21" s="372"/>
      <c r="K21" s="376">
        <v>-15.219012844773234</v>
      </c>
    </row>
    <row r="22" spans="1:11" ht="16.5" customHeight="1">
      <c r="A22" s="384" t="s">
        <v>362</v>
      </c>
      <c r="B22" s="379">
        <v>3261.50328125</v>
      </c>
      <c r="C22" s="379">
        <v>1519.30771277</v>
      </c>
      <c r="D22" s="379">
        <v>5910.15287789</v>
      </c>
      <c r="E22" s="380">
        <v>5688.9338495</v>
      </c>
      <c r="F22" s="381">
        <v>-1742.1955684799998</v>
      </c>
      <c r="G22" s="438"/>
      <c r="H22" s="380">
        <v>-53.41694973896479</v>
      </c>
      <c r="I22" s="379">
        <v>-221.21902838999995</v>
      </c>
      <c r="J22" s="380"/>
      <c r="K22" s="383">
        <v>-3.7430339444785727</v>
      </c>
    </row>
    <row r="23" spans="1:11" ht="16.5" customHeight="1">
      <c r="A23" s="384" t="s">
        <v>363</v>
      </c>
      <c r="B23" s="379">
        <v>0</v>
      </c>
      <c r="C23" s="379">
        <v>0</v>
      </c>
      <c r="D23" s="379">
        <v>800</v>
      </c>
      <c r="E23" s="380">
        <v>0</v>
      </c>
      <c r="F23" s="381">
        <v>0</v>
      </c>
      <c r="G23" s="438"/>
      <c r="H23" s="1421" t="s">
        <v>3</v>
      </c>
      <c r="I23" s="379">
        <v>-800</v>
      </c>
      <c r="J23" s="380"/>
      <c r="K23" s="383">
        <v>-100</v>
      </c>
    </row>
    <row r="24" spans="1:11" ht="16.5" customHeight="1">
      <c r="A24" s="370" t="s">
        <v>364</v>
      </c>
      <c r="B24" s="371">
        <v>4695.79921251</v>
      </c>
      <c r="C24" s="371">
        <v>4621.936146409999</v>
      </c>
      <c r="D24" s="371">
        <v>4449.79700387</v>
      </c>
      <c r="E24" s="372">
        <v>4417.567276439999</v>
      </c>
      <c r="F24" s="373">
        <v>-73.86306610000065</v>
      </c>
      <c r="G24" s="436"/>
      <c r="H24" s="372">
        <v>-1.572960485687363</v>
      </c>
      <c r="I24" s="371">
        <v>-32.22972743000082</v>
      </c>
      <c r="J24" s="372"/>
      <c r="K24" s="376">
        <v>-0.7242965780679557</v>
      </c>
    </row>
    <row r="25" spans="1:11" ht="16.5" customHeight="1">
      <c r="A25" s="370" t="s">
        <v>365</v>
      </c>
      <c r="B25" s="371">
        <v>31359.275666210004</v>
      </c>
      <c r="C25" s="371">
        <v>33767.36194052001</v>
      </c>
      <c r="D25" s="371">
        <v>33875.37749902</v>
      </c>
      <c r="E25" s="372">
        <v>36787.92896023002</v>
      </c>
      <c r="F25" s="373">
        <v>2408.0862743100042</v>
      </c>
      <c r="G25" s="436"/>
      <c r="H25" s="372">
        <v>7.679023903299993</v>
      </c>
      <c r="I25" s="371">
        <v>2912.551461210016</v>
      </c>
      <c r="J25" s="372"/>
      <c r="K25" s="376">
        <v>8.597842079528927</v>
      </c>
    </row>
    <row r="26" spans="1:11" ht="16.5" customHeight="1">
      <c r="A26" s="440" t="s">
        <v>366</v>
      </c>
      <c r="B26" s="441">
        <v>786981.8604747398</v>
      </c>
      <c r="C26" s="441">
        <v>884421.49989673</v>
      </c>
      <c r="D26" s="441">
        <v>981529.70690916</v>
      </c>
      <c r="E26" s="442">
        <v>995655.7327001899</v>
      </c>
      <c r="F26" s="443">
        <v>97439.63942199014</v>
      </c>
      <c r="G26" s="444"/>
      <c r="H26" s="442">
        <v>12.381433971452728</v>
      </c>
      <c r="I26" s="441">
        <v>14126.025791029911</v>
      </c>
      <c r="J26" s="442"/>
      <c r="K26" s="445">
        <v>1.4391847431202882</v>
      </c>
    </row>
    <row r="27" spans="1:11" ht="16.5" customHeight="1">
      <c r="A27" s="370" t="s">
        <v>367</v>
      </c>
      <c r="B27" s="371">
        <v>522898.4435030701</v>
      </c>
      <c r="C27" s="371">
        <v>523166.63394995994</v>
      </c>
      <c r="D27" s="371">
        <v>547052.99109699</v>
      </c>
      <c r="E27" s="372">
        <v>552379.1868643401</v>
      </c>
      <c r="F27" s="373">
        <v>268.19044688984286</v>
      </c>
      <c r="G27" s="436"/>
      <c r="H27" s="372">
        <v>0.051289203519740104</v>
      </c>
      <c r="I27" s="371">
        <v>5326.195767350146</v>
      </c>
      <c r="J27" s="372"/>
      <c r="K27" s="376">
        <v>0.9736160580476263</v>
      </c>
    </row>
    <row r="28" spans="1:11" ht="16.5" customHeight="1">
      <c r="A28" s="384" t="s">
        <v>368</v>
      </c>
      <c r="B28" s="379">
        <v>270080.36128978006</v>
      </c>
      <c r="C28" s="379">
        <v>312740.78595779</v>
      </c>
      <c r="D28" s="379">
        <v>327482.67803008</v>
      </c>
      <c r="E28" s="380">
        <v>360616.26645163</v>
      </c>
      <c r="F28" s="381">
        <v>42660.42466800992</v>
      </c>
      <c r="G28" s="438"/>
      <c r="H28" s="380">
        <v>15.795456013270744</v>
      </c>
      <c r="I28" s="379">
        <v>33133.58842155</v>
      </c>
      <c r="J28" s="380"/>
      <c r="K28" s="383">
        <v>10.117661373987728</v>
      </c>
    </row>
    <row r="29" spans="1:11" ht="16.5" customHeight="1">
      <c r="A29" s="384" t="s">
        <v>369</v>
      </c>
      <c r="B29" s="379">
        <v>47292.02360718001</v>
      </c>
      <c r="C29" s="379">
        <v>47258.01678141001</v>
      </c>
      <c r="D29" s="379">
        <v>55901.05182258001</v>
      </c>
      <c r="E29" s="380">
        <v>52324.84212839002</v>
      </c>
      <c r="F29" s="381">
        <v>-34.006825769996794</v>
      </c>
      <c r="G29" s="438"/>
      <c r="H29" s="380">
        <v>-0.07190816373701078</v>
      </c>
      <c r="I29" s="379">
        <v>-3576.2096941899945</v>
      </c>
      <c r="J29" s="380"/>
      <c r="K29" s="383">
        <v>-6.3973924954762</v>
      </c>
    </row>
    <row r="30" spans="1:11" ht="16.5" customHeight="1">
      <c r="A30" s="384" t="s">
        <v>370</v>
      </c>
      <c r="B30" s="379">
        <v>174939.83073156</v>
      </c>
      <c r="C30" s="379">
        <v>99737.60744982</v>
      </c>
      <c r="D30" s="379">
        <v>134715.85834726001</v>
      </c>
      <c r="E30" s="380">
        <v>98987.81284765009</v>
      </c>
      <c r="F30" s="381">
        <v>-75202.22328174</v>
      </c>
      <c r="G30" s="438"/>
      <c r="H30" s="380">
        <v>-42.98747916198432</v>
      </c>
      <c r="I30" s="379">
        <v>-35728.04549960993</v>
      </c>
      <c r="J30" s="380"/>
      <c r="K30" s="383">
        <v>-26.521039124817037</v>
      </c>
    </row>
    <row r="31" spans="1:11" ht="16.5" customHeight="1">
      <c r="A31" s="384" t="s">
        <v>371</v>
      </c>
      <c r="B31" s="379">
        <v>11483.83710593</v>
      </c>
      <c r="C31" s="379">
        <v>14258.158325199998</v>
      </c>
      <c r="D31" s="379">
        <v>13738.88305825</v>
      </c>
      <c r="E31" s="380">
        <v>13545.55193845</v>
      </c>
      <c r="F31" s="381">
        <v>2774.3212192699975</v>
      </c>
      <c r="G31" s="438"/>
      <c r="H31" s="380">
        <v>24.158486346322338</v>
      </c>
      <c r="I31" s="379">
        <v>-193.33111979999921</v>
      </c>
      <c r="J31" s="380"/>
      <c r="K31" s="383">
        <v>-1.407182221293504</v>
      </c>
    </row>
    <row r="32" spans="1:11" ht="16.5" customHeight="1">
      <c r="A32" s="384" t="s">
        <v>372</v>
      </c>
      <c r="B32" s="379">
        <v>5815.50033796</v>
      </c>
      <c r="C32" s="379">
        <v>3773.515000709999</v>
      </c>
      <c r="D32" s="379">
        <v>5551.38263457</v>
      </c>
      <c r="E32" s="380">
        <v>3937.07920134</v>
      </c>
      <c r="F32" s="381">
        <v>-2041.985337250001</v>
      </c>
      <c r="G32" s="438"/>
      <c r="H32" s="380">
        <v>-35.112805753293145</v>
      </c>
      <c r="I32" s="379">
        <v>-1614.3034332299999</v>
      </c>
      <c r="J32" s="380"/>
      <c r="K32" s="383">
        <v>-29.079304012972994</v>
      </c>
    </row>
    <row r="33" spans="1:11" ht="16.5" customHeight="1">
      <c r="A33" s="384" t="s">
        <v>373</v>
      </c>
      <c r="B33" s="379">
        <v>13286.890430659998</v>
      </c>
      <c r="C33" s="379">
        <v>45398.55043503</v>
      </c>
      <c r="D33" s="379">
        <v>9663.13720425</v>
      </c>
      <c r="E33" s="380">
        <v>22967.634296879998</v>
      </c>
      <c r="F33" s="381">
        <v>32111.660004370005</v>
      </c>
      <c r="G33" s="438"/>
      <c r="H33" s="380">
        <v>241.6792715492795</v>
      </c>
      <c r="I33" s="379">
        <v>13304.497092629997</v>
      </c>
      <c r="J33" s="380"/>
      <c r="K33" s="383">
        <v>137.68299892066594</v>
      </c>
    </row>
    <row r="34" spans="1:11" ht="16.5" customHeight="1">
      <c r="A34" s="370" t="s">
        <v>374</v>
      </c>
      <c r="B34" s="371">
        <v>33813.099451639944</v>
      </c>
      <c r="C34" s="371">
        <v>80815.47270144019</v>
      </c>
      <c r="D34" s="371">
        <v>127379.7562489799</v>
      </c>
      <c r="E34" s="372">
        <v>195964.78755300003</v>
      </c>
      <c r="F34" s="373">
        <v>47002.37324980024</v>
      </c>
      <c r="G34" s="436"/>
      <c r="H34" s="372">
        <v>139.00640287952254</v>
      </c>
      <c r="I34" s="371">
        <v>68585.03130402013</v>
      </c>
      <c r="J34" s="372"/>
      <c r="K34" s="376">
        <v>53.84296007755108</v>
      </c>
    </row>
    <row r="35" spans="1:11" ht="16.5" customHeight="1">
      <c r="A35" s="370" t="s">
        <v>375</v>
      </c>
      <c r="B35" s="371">
        <v>60000</v>
      </c>
      <c r="C35" s="371">
        <v>100000</v>
      </c>
      <c r="D35" s="371">
        <v>0</v>
      </c>
      <c r="E35" s="372">
        <v>50</v>
      </c>
      <c r="F35" s="373">
        <v>40000</v>
      </c>
      <c r="G35" s="436"/>
      <c r="H35" s="372">
        <v>66.66666666666666</v>
      </c>
      <c r="I35" s="371">
        <v>50</v>
      </c>
      <c r="J35" s="372"/>
      <c r="K35" s="1427" t="s">
        <v>3</v>
      </c>
    </row>
    <row r="36" spans="1:11" ht="16.5" customHeight="1">
      <c r="A36" s="370" t="s">
        <v>376</v>
      </c>
      <c r="B36" s="371">
        <v>5000</v>
      </c>
      <c r="C36" s="371">
        <v>0</v>
      </c>
      <c r="D36" s="371">
        <v>0</v>
      </c>
      <c r="E36" s="372">
        <v>500</v>
      </c>
      <c r="F36" s="373">
        <v>-5000</v>
      </c>
      <c r="G36" s="436"/>
      <c r="H36" s="372">
        <v>-100</v>
      </c>
      <c r="I36" s="371">
        <v>500</v>
      </c>
      <c r="J36" s="372"/>
      <c r="K36" s="1427" t="s">
        <v>3</v>
      </c>
    </row>
    <row r="37" spans="1:11" ht="16.5" customHeight="1">
      <c r="A37" s="370" t="s">
        <v>377</v>
      </c>
      <c r="B37" s="371">
        <v>0</v>
      </c>
      <c r="C37" s="371">
        <v>0</v>
      </c>
      <c r="D37" s="371">
        <v>49080</v>
      </c>
      <c r="E37" s="372">
        <v>49080</v>
      </c>
      <c r="F37" s="373">
        <v>0</v>
      </c>
      <c r="G37" s="436"/>
      <c r="H37" s="372"/>
      <c r="I37" s="371">
        <v>0</v>
      </c>
      <c r="J37" s="372"/>
      <c r="K37" s="1427" t="s">
        <v>3</v>
      </c>
    </row>
    <row r="38" spans="1:11" ht="16.5" customHeight="1">
      <c r="A38" s="370" t="s">
        <v>378</v>
      </c>
      <c r="B38" s="371">
        <v>5995.9684025999995</v>
      </c>
      <c r="C38" s="371">
        <v>6205.50896641</v>
      </c>
      <c r="D38" s="371">
        <v>4425.245210950001</v>
      </c>
      <c r="E38" s="372">
        <v>4046.5779976100002</v>
      </c>
      <c r="F38" s="373">
        <v>209.5405638100001</v>
      </c>
      <c r="G38" s="436"/>
      <c r="H38" s="372">
        <v>3.494690927976508</v>
      </c>
      <c r="I38" s="371">
        <v>-378.66721334000067</v>
      </c>
      <c r="J38" s="372"/>
      <c r="K38" s="1426" t="s">
        <v>3</v>
      </c>
    </row>
    <row r="39" spans="1:11" ht="16.5" customHeight="1">
      <c r="A39" s="384" t="s">
        <v>379</v>
      </c>
      <c r="B39" s="379">
        <v>8.809602600000382</v>
      </c>
      <c r="C39" s="379">
        <v>8.710526409999847</v>
      </c>
      <c r="D39" s="379">
        <v>3.194330950000763</v>
      </c>
      <c r="E39" s="380">
        <v>62.804197610000614</v>
      </c>
      <c r="F39" s="381">
        <v>-0.09907619000053458</v>
      </c>
      <c r="G39" s="438"/>
      <c r="H39" s="380">
        <v>-1.124638584724926</v>
      </c>
      <c r="I39" s="379">
        <v>59.60986665999985</v>
      </c>
      <c r="J39" s="380"/>
      <c r="K39" s="383">
        <v>1866.114300397885</v>
      </c>
    </row>
    <row r="40" spans="1:11" ht="16.5" customHeight="1">
      <c r="A40" s="384" t="s">
        <v>380</v>
      </c>
      <c r="B40" s="379">
        <v>0</v>
      </c>
      <c r="C40" s="379">
        <v>0</v>
      </c>
      <c r="D40" s="379">
        <v>0</v>
      </c>
      <c r="E40" s="380">
        <v>0</v>
      </c>
      <c r="F40" s="381">
        <v>0</v>
      </c>
      <c r="G40" s="438"/>
      <c r="H40" s="1425" t="s">
        <v>3</v>
      </c>
      <c r="I40" s="379">
        <v>0</v>
      </c>
      <c r="J40" s="380"/>
      <c r="K40" s="1422" t="s">
        <v>3</v>
      </c>
    </row>
    <row r="41" spans="1:11" ht="16.5" customHeight="1">
      <c r="A41" s="384" t="s">
        <v>381</v>
      </c>
      <c r="B41" s="379">
        <v>0</v>
      </c>
      <c r="C41" s="379">
        <v>0</v>
      </c>
      <c r="D41" s="379">
        <v>0</v>
      </c>
      <c r="E41" s="380">
        <v>0</v>
      </c>
      <c r="F41" s="381">
        <v>0</v>
      </c>
      <c r="G41" s="438"/>
      <c r="H41" s="1425" t="s">
        <v>3</v>
      </c>
      <c r="I41" s="379">
        <v>0</v>
      </c>
      <c r="J41" s="380"/>
      <c r="K41" s="1422" t="s">
        <v>3</v>
      </c>
    </row>
    <row r="42" spans="1:11" ht="16.5" customHeight="1">
      <c r="A42" s="384" t="s">
        <v>382</v>
      </c>
      <c r="B42" s="379">
        <v>0</v>
      </c>
      <c r="C42" s="379">
        <v>0</v>
      </c>
      <c r="D42" s="379">
        <v>0</v>
      </c>
      <c r="E42" s="380">
        <v>0</v>
      </c>
      <c r="F42" s="381">
        <v>0</v>
      </c>
      <c r="G42" s="438"/>
      <c r="H42" s="1425" t="s">
        <v>3</v>
      </c>
      <c r="I42" s="379">
        <v>0</v>
      </c>
      <c r="J42" s="380"/>
      <c r="K42" s="1422" t="s">
        <v>3</v>
      </c>
    </row>
    <row r="43" spans="1:11" ht="16.5" customHeight="1">
      <c r="A43" s="384" t="s">
        <v>383</v>
      </c>
      <c r="B43" s="379">
        <v>0</v>
      </c>
      <c r="C43" s="379">
        <v>0</v>
      </c>
      <c r="D43" s="379">
        <v>0</v>
      </c>
      <c r="E43" s="380">
        <v>0</v>
      </c>
      <c r="F43" s="381">
        <v>0</v>
      </c>
      <c r="G43" s="438"/>
      <c r="H43" s="1425" t="s">
        <v>3</v>
      </c>
      <c r="I43" s="379">
        <v>0</v>
      </c>
      <c r="J43" s="390"/>
      <c r="K43" s="1422" t="s">
        <v>3</v>
      </c>
    </row>
    <row r="44" spans="1:11" ht="16.5" customHeight="1">
      <c r="A44" s="384" t="s">
        <v>384</v>
      </c>
      <c r="B44" s="379">
        <v>1961.8459999999998</v>
      </c>
      <c r="C44" s="379">
        <v>2030.5398</v>
      </c>
      <c r="D44" s="379">
        <v>1010.02984</v>
      </c>
      <c r="E44" s="380">
        <v>628.01296</v>
      </c>
      <c r="F44" s="381">
        <v>68.69380000000024</v>
      </c>
      <c r="G44" s="438"/>
      <c r="H44" s="380">
        <v>3.5014878843701416</v>
      </c>
      <c r="I44" s="379">
        <v>-382.01688</v>
      </c>
      <c r="J44" s="390"/>
      <c r="K44" s="383">
        <v>-37.82233602128032</v>
      </c>
    </row>
    <row r="45" spans="1:11" ht="16.5" customHeight="1">
      <c r="A45" s="384" t="s">
        <v>385</v>
      </c>
      <c r="B45" s="379">
        <v>4025.3127999999997</v>
      </c>
      <c r="C45" s="379">
        <v>4166.25864</v>
      </c>
      <c r="D45" s="379">
        <v>3412.0210399999996</v>
      </c>
      <c r="E45" s="380">
        <v>3355.7608399999995</v>
      </c>
      <c r="F45" s="381">
        <v>140.94584000000032</v>
      </c>
      <c r="G45" s="438"/>
      <c r="H45" s="380">
        <v>3.501487884370137</v>
      </c>
      <c r="I45" s="379">
        <v>-56.26020000000017</v>
      </c>
      <c r="J45" s="390"/>
      <c r="K45" s="383">
        <v>-1.6488819775859347</v>
      </c>
    </row>
    <row r="46" spans="1:11" ht="16.5" customHeight="1">
      <c r="A46" s="384" t="s">
        <v>386</v>
      </c>
      <c r="B46" s="379">
        <v>0</v>
      </c>
      <c r="C46" s="379">
        <v>0</v>
      </c>
      <c r="D46" s="379">
        <v>0</v>
      </c>
      <c r="E46" s="380">
        <v>0</v>
      </c>
      <c r="F46" s="381">
        <v>0</v>
      </c>
      <c r="G46" s="438"/>
      <c r="H46" s="1425" t="s">
        <v>3</v>
      </c>
      <c r="I46" s="379">
        <v>0</v>
      </c>
      <c r="J46" s="380"/>
      <c r="K46" s="1422" t="s">
        <v>3</v>
      </c>
    </row>
    <row r="47" spans="1:11" ht="16.5" customHeight="1">
      <c r="A47" s="370" t="s">
        <v>387</v>
      </c>
      <c r="B47" s="371">
        <v>118248.21110223001</v>
      </c>
      <c r="C47" s="371">
        <v>131757.01282175002</v>
      </c>
      <c r="D47" s="371">
        <v>139195.62153613003</v>
      </c>
      <c r="E47" s="372">
        <v>144459.95047764</v>
      </c>
      <c r="F47" s="373">
        <v>13508.801719520008</v>
      </c>
      <c r="G47" s="436"/>
      <c r="H47" s="372">
        <v>11.424106625884718</v>
      </c>
      <c r="I47" s="371">
        <v>5264.328941509972</v>
      </c>
      <c r="J47" s="446"/>
      <c r="K47" s="376">
        <v>3.781964463690797</v>
      </c>
    </row>
    <row r="48" spans="1:11" ht="16.5" customHeight="1" thickBot="1">
      <c r="A48" s="401" t="s">
        <v>388</v>
      </c>
      <c r="B48" s="402">
        <v>41026.11271979989</v>
      </c>
      <c r="C48" s="402">
        <v>42476.86616181</v>
      </c>
      <c r="D48" s="402">
        <v>114396.08752072006</v>
      </c>
      <c r="E48" s="403">
        <v>49175.18911040999</v>
      </c>
      <c r="F48" s="404">
        <v>1450.7534420101147</v>
      </c>
      <c r="G48" s="447"/>
      <c r="H48" s="403">
        <v>3.536170857615659</v>
      </c>
      <c r="I48" s="402">
        <v>-65220.89841031007</v>
      </c>
      <c r="J48" s="448"/>
      <c r="K48" s="405">
        <v>-57.01322468611253</v>
      </c>
    </row>
    <row r="49" spans="1:11" ht="16.5" customHeight="1" thickTop="1">
      <c r="A49" s="413" t="s">
        <v>341</v>
      </c>
      <c r="B49" s="353"/>
      <c r="C49" s="353"/>
      <c r="D49" s="408"/>
      <c r="E49" s="408"/>
      <c r="F49" s="408"/>
      <c r="G49" s="408"/>
      <c r="H49" s="408"/>
      <c r="I49" s="408"/>
      <c r="J49" s="408"/>
      <c r="K49" s="408"/>
    </row>
    <row r="50" spans="1:11" ht="16.5" customHeight="1">
      <c r="A50" s="449" t="s">
        <v>342</v>
      </c>
      <c r="B50" s="353"/>
      <c r="C50" s="353"/>
      <c r="D50" s="408"/>
      <c r="E50" s="408"/>
      <c r="F50" s="408"/>
      <c r="G50" s="408"/>
      <c r="H50" s="408"/>
      <c r="I50" s="408"/>
      <c r="J50" s="408"/>
      <c r="K50" s="408"/>
    </row>
    <row r="51" spans="1:11" ht="16.5" customHeight="1">
      <c r="A51" s="415" t="s">
        <v>389</v>
      </c>
      <c r="B51" s="418">
        <v>720687.9222543997</v>
      </c>
      <c r="C51" s="418">
        <v>820455.66409551</v>
      </c>
      <c r="D51" s="418">
        <v>913205.65525966</v>
      </c>
      <c r="E51" s="418">
        <v>924705.32021294</v>
      </c>
      <c r="F51" s="418">
        <v>84109.47359486028</v>
      </c>
      <c r="G51" s="450" t="s">
        <v>313</v>
      </c>
      <c r="H51" s="418">
        <v>11.67072057094499</v>
      </c>
      <c r="I51" s="418">
        <v>12763.258260550017</v>
      </c>
      <c r="J51" s="450" t="s">
        <v>314</v>
      </c>
      <c r="K51" s="418">
        <v>1.397632415769581</v>
      </c>
    </row>
    <row r="52" spans="1:11" ht="16.5" customHeight="1">
      <c r="A52" s="415" t="s">
        <v>390</v>
      </c>
      <c r="B52" s="418">
        <v>-197789.45345592985</v>
      </c>
      <c r="C52" s="418">
        <v>-297289.0248501902</v>
      </c>
      <c r="D52" s="418">
        <v>-366152.65886728</v>
      </c>
      <c r="E52" s="418">
        <v>-372326.09265140997</v>
      </c>
      <c r="F52" s="418">
        <v>-83841.30314801035</v>
      </c>
      <c r="G52" s="450" t="s">
        <v>313</v>
      </c>
      <c r="H52" s="418">
        <v>42.389167714997164</v>
      </c>
      <c r="I52" s="418">
        <v>-7437.027091399981</v>
      </c>
      <c r="J52" s="450" t="s">
        <v>314</v>
      </c>
      <c r="K52" s="418">
        <v>2.0311274304021083</v>
      </c>
    </row>
    <row r="53" spans="1:11" ht="16.5" customHeight="1">
      <c r="A53" s="415" t="s">
        <v>391</v>
      </c>
      <c r="B53" s="418">
        <v>192915.04815581988</v>
      </c>
      <c r="C53" s="418">
        <v>240466.51704304002</v>
      </c>
      <c r="D53" s="418">
        <v>268796.33155783004</v>
      </c>
      <c r="E53" s="418">
        <v>206477.21062781996</v>
      </c>
      <c r="F53" s="418">
        <v>31893.20064097013</v>
      </c>
      <c r="G53" s="450" t="s">
        <v>313</v>
      </c>
      <c r="H53" s="418">
        <v>16.5322513437156</v>
      </c>
      <c r="I53" s="418">
        <v>-61055.52762274007</v>
      </c>
      <c r="J53" s="450" t="s">
        <v>314</v>
      </c>
      <c r="K53" s="418">
        <v>-22.71441997325187</v>
      </c>
    </row>
    <row r="54" spans="1:11" ht="16.5" customHeight="1">
      <c r="A54" s="406" t="s">
        <v>338</v>
      </c>
      <c r="B54" s="451">
        <v>15658.268246250005</v>
      </c>
      <c r="C54" s="452" t="s">
        <v>339</v>
      </c>
      <c r="D54" s="418"/>
      <c r="E54" s="418"/>
      <c r="F54" s="418"/>
      <c r="G54" s="418"/>
      <c r="H54" s="418"/>
      <c r="I54" s="418"/>
      <c r="J54" s="418"/>
      <c r="K54" s="418"/>
    </row>
    <row r="55" spans="1:11" ht="16.5" customHeight="1">
      <c r="A55" s="412" t="s">
        <v>340</v>
      </c>
      <c r="B55" s="451">
        <v>-1263.5933072700097</v>
      </c>
      <c r="C55" s="415" t="s">
        <v>339</v>
      </c>
      <c r="D55" s="418"/>
      <c r="E55" s="418"/>
      <c r="F55" s="418"/>
      <c r="G55" s="418"/>
      <c r="H55" s="418"/>
      <c r="I55" s="418"/>
      <c r="J55" s="418"/>
      <c r="K55" s="418"/>
    </row>
    <row r="56" spans="1:11" ht="16.5" customHeight="1">
      <c r="A56" s="453"/>
      <c r="B56" s="353"/>
      <c r="C56" s="353"/>
      <c r="D56" s="353"/>
      <c r="E56" s="353"/>
      <c r="F56" s="353"/>
      <c r="G56" s="353"/>
      <c r="H56" s="353"/>
      <c r="I56" s="353"/>
      <c r="J56" s="353"/>
      <c r="K56" s="35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34">
      <selection activeCell="A48" sqref="A48"/>
    </sheetView>
  </sheetViews>
  <sheetFormatPr defaultColWidth="11.00390625" defaultRowHeight="16.5" customHeight="1"/>
  <cols>
    <col min="1" max="1" width="44.140625" style="423" bestFit="1" customWidth="1"/>
    <col min="2" max="2" width="11.57421875" style="423" bestFit="1" customWidth="1"/>
    <col min="3" max="3" width="12.00390625" style="423" bestFit="1" customWidth="1"/>
    <col min="4" max="4" width="12.00390625" style="423" customWidth="1"/>
    <col min="5" max="5" width="12.00390625" style="423" bestFit="1" customWidth="1"/>
    <col min="6" max="6" width="10.57421875" style="423" bestFit="1" customWidth="1"/>
    <col min="7" max="7" width="2.421875" style="423" bestFit="1" customWidth="1"/>
    <col min="8" max="8" width="8.00390625" style="423" bestFit="1" customWidth="1"/>
    <col min="9" max="9" width="10.7109375" style="423" customWidth="1"/>
    <col min="10" max="10" width="2.140625" style="423" customWidth="1"/>
    <col min="11" max="11" width="8.28125" style="423" bestFit="1" customWidth="1"/>
    <col min="12" max="16384" width="11.00390625" style="352" customWidth="1"/>
  </cols>
  <sheetData>
    <row r="1" spans="1:11" ht="12.75">
      <c r="A1" s="1675" t="s">
        <v>1111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</row>
    <row r="2" spans="1:11" ht="15.75">
      <c r="A2" s="1676" t="s">
        <v>118</v>
      </c>
      <c r="B2" s="1676"/>
      <c r="C2" s="1676"/>
      <c r="D2" s="1676"/>
      <c r="E2" s="1676"/>
      <c r="F2" s="1676"/>
      <c r="G2" s="1676"/>
      <c r="H2" s="1676"/>
      <c r="I2" s="1676"/>
      <c r="J2" s="1676"/>
      <c r="K2" s="1676"/>
    </row>
    <row r="3" spans="2:11" ht="16.5" customHeight="1" thickBot="1">
      <c r="B3" s="353"/>
      <c r="C3" s="353"/>
      <c r="D3" s="353"/>
      <c r="E3" s="353"/>
      <c r="I3" s="1677" t="s">
        <v>1</v>
      </c>
      <c r="J3" s="1677"/>
      <c r="K3" s="1677"/>
    </row>
    <row r="4" spans="1:11" ht="13.5" thickTop="1">
      <c r="A4" s="355"/>
      <c r="B4" s="425">
        <v>2015</v>
      </c>
      <c r="C4" s="425">
        <v>2015</v>
      </c>
      <c r="D4" s="425">
        <v>2016</v>
      </c>
      <c r="E4" s="426">
        <v>2016</v>
      </c>
      <c r="F4" s="1687" t="s">
        <v>305</v>
      </c>
      <c r="G4" s="1688"/>
      <c r="H4" s="1688"/>
      <c r="I4" s="1688"/>
      <c r="J4" s="1688"/>
      <c r="K4" s="1689"/>
    </row>
    <row r="5" spans="1:11" ht="12.75">
      <c r="A5" s="427" t="s">
        <v>346</v>
      </c>
      <c r="B5" s="454" t="s">
        <v>307</v>
      </c>
      <c r="C5" s="454" t="s">
        <v>308</v>
      </c>
      <c r="D5" s="454" t="s">
        <v>309</v>
      </c>
      <c r="E5" s="455" t="s">
        <v>310</v>
      </c>
      <c r="F5" s="1680" t="s">
        <v>19</v>
      </c>
      <c r="G5" s="1681"/>
      <c r="H5" s="1682"/>
      <c r="I5" s="456"/>
      <c r="J5" s="362" t="s">
        <v>41</v>
      </c>
      <c r="K5" s="457"/>
    </row>
    <row r="6" spans="1:11" ht="12.75">
      <c r="A6" s="427"/>
      <c r="B6" s="454"/>
      <c r="C6" s="454"/>
      <c r="D6" s="454"/>
      <c r="E6" s="455"/>
      <c r="F6" s="432" t="s">
        <v>13</v>
      </c>
      <c r="G6" s="433" t="s">
        <v>122</v>
      </c>
      <c r="H6" s="434" t="s">
        <v>311</v>
      </c>
      <c r="I6" s="429" t="s">
        <v>13</v>
      </c>
      <c r="J6" s="433" t="s">
        <v>122</v>
      </c>
      <c r="K6" s="435" t="s">
        <v>311</v>
      </c>
    </row>
    <row r="7" spans="1:11" ht="16.5" customHeight="1">
      <c r="A7" s="370" t="s">
        <v>392</v>
      </c>
      <c r="B7" s="371">
        <v>1688829.864876353</v>
      </c>
      <c r="C7" s="371">
        <v>1740337.7878616909</v>
      </c>
      <c r="D7" s="371">
        <v>2016816.1615412112</v>
      </c>
      <c r="E7" s="372">
        <v>2096330.5892069302</v>
      </c>
      <c r="F7" s="373">
        <v>51507.92298533791</v>
      </c>
      <c r="G7" s="436"/>
      <c r="H7" s="372">
        <v>3.0499178192297682</v>
      </c>
      <c r="I7" s="371">
        <v>79514.42766571906</v>
      </c>
      <c r="J7" s="437"/>
      <c r="K7" s="376">
        <v>3.942571920137515</v>
      </c>
    </row>
    <row r="8" spans="1:11" ht="16.5" customHeight="1">
      <c r="A8" s="378" t="s">
        <v>393</v>
      </c>
      <c r="B8" s="379">
        <v>159289.9815738324</v>
      </c>
      <c r="C8" s="379">
        <v>148963.2833850939</v>
      </c>
      <c r="D8" s="379">
        <v>183460.31188456566</v>
      </c>
      <c r="E8" s="380">
        <v>172093.31565281225</v>
      </c>
      <c r="F8" s="381">
        <v>-10326.69818873849</v>
      </c>
      <c r="G8" s="438"/>
      <c r="H8" s="380">
        <v>-6.482955228387649</v>
      </c>
      <c r="I8" s="379">
        <v>-11366.996231753408</v>
      </c>
      <c r="J8" s="380"/>
      <c r="K8" s="383">
        <v>-6.195888426759892</v>
      </c>
    </row>
    <row r="9" spans="1:11" ht="16.5" customHeight="1">
      <c r="A9" s="378" t="s">
        <v>394</v>
      </c>
      <c r="B9" s="379">
        <v>141377.34382764096</v>
      </c>
      <c r="C9" s="379">
        <v>129766.89345587036</v>
      </c>
      <c r="D9" s="379">
        <v>166141.29436951483</v>
      </c>
      <c r="E9" s="380">
        <v>152315.80452307846</v>
      </c>
      <c r="F9" s="381">
        <v>-11610.450371770596</v>
      </c>
      <c r="G9" s="438"/>
      <c r="H9" s="380">
        <v>-8.212384005407106</v>
      </c>
      <c r="I9" s="379">
        <v>-13825.489846436365</v>
      </c>
      <c r="J9" s="380"/>
      <c r="K9" s="383">
        <v>-8.32152530104111</v>
      </c>
    </row>
    <row r="10" spans="1:11" ht="16.5" customHeight="1">
      <c r="A10" s="378" t="s">
        <v>395</v>
      </c>
      <c r="B10" s="379">
        <v>17912.63774619143</v>
      </c>
      <c r="C10" s="379">
        <v>19196.38992922355</v>
      </c>
      <c r="D10" s="379">
        <v>17319.01751505083</v>
      </c>
      <c r="E10" s="380">
        <v>19777.51112973378</v>
      </c>
      <c r="F10" s="381">
        <v>1283.7521830321202</v>
      </c>
      <c r="G10" s="438"/>
      <c r="H10" s="380">
        <v>7.166740048126472</v>
      </c>
      <c r="I10" s="379">
        <v>2458.4936146829496</v>
      </c>
      <c r="J10" s="380"/>
      <c r="K10" s="383">
        <v>14.195341118781322</v>
      </c>
    </row>
    <row r="11" spans="1:11" ht="16.5" customHeight="1">
      <c r="A11" s="378" t="s">
        <v>396</v>
      </c>
      <c r="B11" s="379">
        <v>712471.2039690608</v>
      </c>
      <c r="C11" s="379">
        <v>759416.8626258011</v>
      </c>
      <c r="D11" s="379">
        <v>873679.5572420476</v>
      </c>
      <c r="E11" s="380">
        <v>922608.3117480786</v>
      </c>
      <c r="F11" s="381">
        <v>46945.65865674033</v>
      </c>
      <c r="G11" s="438"/>
      <c r="H11" s="380">
        <v>6.589130675768189</v>
      </c>
      <c r="I11" s="379">
        <v>48928.754506030935</v>
      </c>
      <c r="J11" s="380"/>
      <c r="K11" s="383">
        <v>5.600308957724133</v>
      </c>
    </row>
    <row r="12" spans="1:11" ht="16.5" customHeight="1">
      <c r="A12" s="378" t="s">
        <v>394</v>
      </c>
      <c r="B12" s="379">
        <v>702459.3874338878</v>
      </c>
      <c r="C12" s="379">
        <v>747091.0799472536</v>
      </c>
      <c r="D12" s="379">
        <v>858549.9495652544</v>
      </c>
      <c r="E12" s="380">
        <v>906977.8106882186</v>
      </c>
      <c r="F12" s="381">
        <v>44631.692513365764</v>
      </c>
      <c r="G12" s="438"/>
      <c r="H12" s="380">
        <v>6.35363315115015</v>
      </c>
      <c r="I12" s="379">
        <v>48427.86112296418</v>
      </c>
      <c r="J12" s="380"/>
      <c r="K12" s="383">
        <v>5.640657383706876</v>
      </c>
    </row>
    <row r="13" spans="1:11" ht="16.5" customHeight="1">
      <c r="A13" s="378" t="s">
        <v>395</v>
      </c>
      <c r="B13" s="379">
        <v>10011.816535172982</v>
      </c>
      <c r="C13" s="379">
        <v>12325.78267854752</v>
      </c>
      <c r="D13" s="379">
        <v>15129.60767679329</v>
      </c>
      <c r="E13" s="380">
        <v>15630.501059859997</v>
      </c>
      <c r="F13" s="381">
        <v>2313.9661433745387</v>
      </c>
      <c r="G13" s="438"/>
      <c r="H13" s="380">
        <v>23.112350643314684</v>
      </c>
      <c r="I13" s="379">
        <v>500.8933830667065</v>
      </c>
      <c r="J13" s="380"/>
      <c r="K13" s="383">
        <v>3.310683223035632</v>
      </c>
    </row>
    <row r="14" spans="1:11" ht="16.5" customHeight="1">
      <c r="A14" s="378" t="s">
        <v>397</v>
      </c>
      <c r="B14" s="379">
        <v>509201.11750868295</v>
      </c>
      <c r="C14" s="379">
        <v>513416.2481473963</v>
      </c>
      <c r="D14" s="379">
        <v>615861.4263951353</v>
      </c>
      <c r="E14" s="380">
        <v>653531.496499135</v>
      </c>
      <c r="F14" s="381">
        <v>4215.130638713366</v>
      </c>
      <c r="G14" s="438"/>
      <c r="H14" s="380">
        <v>0.8277928884634643</v>
      </c>
      <c r="I14" s="379">
        <v>37670.07010399969</v>
      </c>
      <c r="J14" s="380"/>
      <c r="K14" s="383">
        <v>6.1166471042839206</v>
      </c>
    </row>
    <row r="15" spans="1:11" ht="16.5" customHeight="1">
      <c r="A15" s="378" t="s">
        <v>394</v>
      </c>
      <c r="B15" s="379">
        <v>489602.7672653801</v>
      </c>
      <c r="C15" s="379">
        <v>494786.9577421868</v>
      </c>
      <c r="D15" s="379">
        <v>594160.03697258</v>
      </c>
      <c r="E15" s="380">
        <v>631035.2728697098</v>
      </c>
      <c r="F15" s="381">
        <v>5184.19047680666</v>
      </c>
      <c r="G15" s="438"/>
      <c r="H15" s="380">
        <v>1.0588564492317636</v>
      </c>
      <c r="I15" s="379">
        <v>36875.23589712975</v>
      </c>
      <c r="J15" s="380"/>
      <c r="K15" s="383">
        <v>6.206280059665391</v>
      </c>
    </row>
    <row r="16" spans="1:11" ht="16.5" customHeight="1">
      <c r="A16" s="378" t="s">
        <v>395</v>
      </c>
      <c r="B16" s="379">
        <v>19598.350243302797</v>
      </c>
      <c r="C16" s="379">
        <v>18629.2904052095</v>
      </c>
      <c r="D16" s="379">
        <v>21701.38942255532</v>
      </c>
      <c r="E16" s="380">
        <v>22496.223629425273</v>
      </c>
      <c r="F16" s="381">
        <v>-969.059838093297</v>
      </c>
      <c r="G16" s="438"/>
      <c r="H16" s="380">
        <v>-4.944599040546522</v>
      </c>
      <c r="I16" s="379">
        <v>794.834206869953</v>
      </c>
      <c r="J16" s="380"/>
      <c r="K16" s="383">
        <v>3.662595935188568</v>
      </c>
    </row>
    <row r="17" spans="1:11" ht="16.5" customHeight="1">
      <c r="A17" s="378" t="s">
        <v>398</v>
      </c>
      <c r="B17" s="379">
        <v>295717.3649716541</v>
      </c>
      <c r="C17" s="379">
        <v>305801.3294717494</v>
      </c>
      <c r="D17" s="379">
        <v>327878.080598982</v>
      </c>
      <c r="E17" s="380">
        <v>331060.7279285095</v>
      </c>
      <c r="F17" s="381">
        <v>10083.964500095346</v>
      </c>
      <c r="G17" s="438"/>
      <c r="H17" s="380">
        <v>3.4100007962203853</v>
      </c>
      <c r="I17" s="379">
        <v>3182.6473295275355</v>
      </c>
      <c r="J17" s="380"/>
      <c r="K17" s="383">
        <v>0.9706801149114135</v>
      </c>
    </row>
    <row r="18" spans="1:11" ht="16.5" customHeight="1">
      <c r="A18" s="378" t="s">
        <v>394</v>
      </c>
      <c r="B18" s="379">
        <v>248844.5470217187</v>
      </c>
      <c r="C18" s="379">
        <v>256558.54543204</v>
      </c>
      <c r="D18" s="379">
        <v>272644.68557928986</v>
      </c>
      <c r="E18" s="380">
        <v>280122.3731511461</v>
      </c>
      <c r="F18" s="381">
        <v>7713.998410321306</v>
      </c>
      <c r="G18" s="438"/>
      <c r="H18" s="380">
        <v>3.09992664201239</v>
      </c>
      <c r="I18" s="379">
        <v>7477.687571856251</v>
      </c>
      <c r="J18" s="380"/>
      <c r="K18" s="383">
        <v>2.742649304155099</v>
      </c>
    </row>
    <row r="19" spans="1:11" ht="16.5" customHeight="1">
      <c r="A19" s="378" t="s">
        <v>395</v>
      </c>
      <c r="B19" s="379">
        <v>46872.81794993539</v>
      </c>
      <c r="C19" s="379">
        <v>49242.78403970945</v>
      </c>
      <c r="D19" s="379">
        <v>55233.39501969215</v>
      </c>
      <c r="E19" s="380">
        <v>50938.35477736344</v>
      </c>
      <c r="F19" s="381">
        <v>2369.9660897740614</v>
      </c>
      <c r="G19" s="438"/>
      <c r="H19" s="380">
        <v>5.056163024602895</v>
      </c>
      <c r="I19" s="379">
        <v>-4295.040242328709</v>
      </c>
      <c r="J19" s="380"/>
      <c r="K19" s="383">
        <v>-7.7761655621520545</v>
      </c>
    </row>
    <row r="20" spans="1:11" ht="16.5" customHeight="1">
      <c r="A20" s="378" t="s">
        <v>399</v>
      </c>
      <c r="B20" s="379">
        <v>12150.19685312301</v>
      </c>
      <c r="C20" s="379">
        <v>12740.064231650002</v>
      </c>
      <c r="D20" s="379">
        <v>15936.785420480495</v>
      </c>
      <c r="E20" s="380">
        <v>17036.737378394697</v>
      </c>
      <c r="F20" s="381">
        <v>589.8673785269912</v>
      </c>
      <c r="G20" s="438"/>
      <c r="H20" s="380">
        <v>4.854796886483163</v>
      </c>
      <c r="I20" s="379">
        <v>1099.9519579142016</v>
      </c>
      <c r="J20" s="380"/>
      <c r="K20" s="383">
        <v>6.9019688029472</v>
      </c>
    </row>
    <row r="21" spans="1:11" ht="16.5" customHeight="1">
      <c r="A21" s="370" t="s">
        <v>400</v>
      </c>
      <c r="B21" s="371">
        <v>3261.50328125</v>
      </c>
      <c r="C21" s="371">
        <v>1519.30771277</v>
      </c>
      <c r="D21" s="371">
        <v>6710.15287789</v>
      </c>
      <c r="E21" s="372">
        <v>5688.9338495</v>
      </c>
      <c r="F21" s="373">
        <v>-1742.1955684799998</v>
      </c>
      <c r="G21" s="436"/>
      <c r="H21" s="372">
        <v>-53.41694973896479</v>
      </c>
      <c r="I21" s="371">
        <v>-1021.21902839</v>
      </c>
      <c r="J21" s="372"/>
      <c r="K21" s="376">
        <v>-15.219012844773234</v>
      </c>
    </row>
    <row r="22" spans="1:14" ht="16.5" customHeight="1">
      <c r="A22" s="370" t="s">
        <v>401</v>
      </c>
      <c r="B22" s="371">
        <v>0</v>
      </c>
      <c r="C22" s="371">
        <v>0</v>
      </c>
      <c r="D22" s="371">
        <v>0</v>
      </c>
      <c r="E22" s="372">
        <v>0</v>
      </c>
      <c r="F22" s="373">
        <v>0</v>
      </c>
      <c r="G22" s="436"/>
      <c r="H22" s="1423" t="s">
        <v>3</v>
      </c>
      <c r="I22" s="371">
        <v>0</v>
      </c>
      <c r="J22" s="372"/>
      <c r="K22" s="1418" t="s">
        <v>3</v>
      </c>
      <c r="N22" s="1405" t="s">
        <v>3</v>
      </c>
    </row>
    <row r="23" spans="1:11" ht="16.5" customHeight="1">
      <c r="A23" s="458" t="s">
        <v>402</v>
      </c>
      <c r="B23" s="371">
        <v>383714.93003354454</v>
      </c>
      <c r="C23" s="371">
        <v>412018.2868743624</v>
      </c>
      <c r="D23" s="371">
        <v>473138.97003565606</v>
      </c>
      <c r="E23" s="372">
        <v>505228.81094670785</v>
      </c>
      <c r="F23" s="373">
        <v>28303.35684081784</v>
      </c>
      <c r="G23" s="436"/>
      <c r="H23" s="372">
        <v>7.376141668072063</v>
      </c>
      <c r="I23" s="371">
        <v>32089.840911051782</v>
      </c>
      <c r="J23" s="372"/>
      <c r="K23" s="376">
        <v>6.782328859665368</v>
      </c>
    </row>
    <row r="24" spans="1:11" ht="16.5" customHeight="1">
      <c r="A24" s="459" t="s">
        <v>403</v>
      </c>
      <c r="B24" s="379">
        <v>141598.56429523998</v>
      </c>
      <c r="C24" s="379">
        <v>143691.61680905998</v>
      </c>
      <c r="D24" s="379">
        <v>164981.37356090997</v>
      </c>
      <c r="E24" s="380">
        <v>181746.147563188</v>
      </c>
      <c r="F24" s="381">
        <v>2093.052513820003</v>
      </c>
      <c r="G24" s="438"/>
      <c r="H24" s="380">
        <v>1.4781594179555981</v>
      </c>
      <c r="I24" s="379">
        <v>16764.77400227802</v>
      </c>
      <c r="J24" s="380"/>
      <c r="K24" s="383">
        <v>10.161616211837746</v>
      </c>
    </row>
    <row r="25" spans="1:11" ht="16.5" customHeight="1">
      <c r="A25" s="459" t="s">
        <v>404</v>
      </c>
      <c r="B25" s="379">
        <v>80937.461259951</v>
      </c>
      <c r="C25" s="379">
        <v>114503.38704023755</v>
      </c>
      <c r="D25" s="379">
        <v>107709.11948957611</v>
      </c>
      <c r="E25" s="380">
        <v>143864.4721985213</v>
      </c>
      <c r="F25" s="381">
        <v>33565.92578028655</v>
      </c>
      <c r="G25" s="438"/>
      <c r="H25" s="380">
        <v>41.4714339414244</v>
      </c>
      <c r="I25" s="379">
        <v>36155.352708945196</v>
      </c>
      <c r="J25" s="380"/>
      <c r="K25" s="383">
        <v>33.56758729463408</v>
      </c>
    </row>
    <row r="26" spans="1:11" ht="16.5" customHeight="1">
      <c r="A26" s="459" t="s">
        <v>405</v>
      </c>
      <c r="B26" s="379">
        <v>161178.90447835356</v>
      </c>
      <c r="C26" s="379">
        <v>153823.28302506488</v>
      </c>
      <c r="D26" s="379">
        <v>200448.47698516998</v>
      </c>
      <c r="E26" s="380">
        <v>179618.19118499852</v>
      </c>
      <c r="F26" s="381">
        <v>-7355.621453288681</v>
      </c>
      <c r="G26" s="438"/>
      <c r="H26" s="380">
        <v>-4.563637826609341</v>
      </c>
      <c r="I26" s="379">
        <v>-20830.285800171463</v>
      </c>
      <c r="J26" s="380"/>
      <c r="K26" s="383">
        <v>-10.391840393834759</v>
      </c>
    </row>
    <row r="27" spans="1:11" ht="16.5" customHeight="1">
      <c r="A27" s="460" t="s">
        <v>406</v>
      </c>
      <c r="B27" s="461">
        <v>2075806.2981911474</v>
      </c>
      <c r="C27" s="461">
        <v>2153875.382448823</v>
      </c>
      <c r="D27" s="461">
        <v>2496665.2844547573</v>
      </c>
      <c r="E27" s="462">
        <v>2607248.3340031384</v>
      </c>
      <c r="F27" s="463">
        <v>78069.0842576758</v>
      </c>
      <c r="G27" s="464"/>
      <c r="H27" s="462">
        <v>3.760904103899531</v>
      </c>
      <c r="I27" s="461">
        <v>110583.04954838101</v>
      </c>
      <c r="J27" s="462"/>
      <c r="K27" s="465">
        <v>4.429230070883573</v>
      </c>
    </row>
    <row r="28" spans="1:11" ht="16.5" customHeight="1">
      <c r="A28" s="370" t="s">
        <v>407</v>
      </c>
      <c r="B28" s="371">
        <v>353446.9954428044</v>
      </c>
      <c r="C28" s="371">
        <v>286977.1413232506</v>
      </c>
      <c r="D28" s="371">
        <v>356855.5489521408</v>
      </c>
      <c r="E28" s="372">
        <v>327598.3498754838</v>
      </c>
      <c r="F28" s="373">
        <v>-66469.85411955381</v>
      </c>
      <c r="G28" s="436"/>
      <c r="H28" s="372">
        <v>-18.806173196147626</v>
      </c>
      <c r="I28" s="371">
        <v>-29257.19907665701</v>
      </c>
      <c r="J28" s="372"/>
      <c r="K28" s="376">
        <v>-8.19861122030102</v>
      </c>
    </row>
    <row r="29" spans="1:11" ht="16.5" customHeight="1">
      <c r="A29" s="378" t="s">
        <v>408</v>
      </c>
      <c r="B29" s="379">
        <v>47292.02360718001</v>
      </c>
      <c r="C29" s="379">
        <v>47258.01678141001</v>
      </c>
      <c r="D29" s="379">
        <v>55901.05182258001</v>
      </c>
      <c r="E29" s="380">
        <v>52324.84212839002</v>
      </c>
      <c r="F29" s="381">
        <v>-34.006825769996794</v>
      </c>
      <c r="G29" s="438"/>
      <c r="H29" s="380">
        <v>-0.07190816373701078</v>
      </c>
      <c r="I29" s="379">
        <v>-3576.2096941899945</v>
      </c>
      <c r="J29" s="380"/>
      <c r="K29" s="383">
        <v>-6.3973924954762</v>
      </c>
    </row>
    <row r="30" spans="1:11" ht="16.5" customHeight="1">
      <c r="A30" s="378" t="s">
        <v>409</v>
      </c>
      <c r="B30" s="379">
        <v>192239.16817545</v>
      </c>
      <c r="C30" s="379">
        <v>117769.28077573</v>
      </c>
      <c r="D30" s="379">
        <v>154006.12404008</v>
      </c>
      <c r="E30" s="380">
        <v>116470.44398744009</v>
      </c>
      <c r="F30" s="381">
        <v>-74469.88739972</v>
      </c>
      <c r="G30" s="438"/>
      <c r="H30" s="380">
        <v>-38.7381448362042</v>
      </c>
      <c r="I30" s="379">
        <v>-37535.68005263992</v>
      </c>
      <c r="J30" s="380"/>
      <c r="K30" s="383">
        <v>-24.37284899324606</v>
      </c>
    </row>
    <row r="31" spans="1:11" ht="16.5" customHeight="1">
      <c r="A31" s="378" t="s">
        <v>410</v>
      </c>
      <c r="B31" s="379">
        <v>1336.9384950544995</v>
      </c>
      <c r="C31" s="379">
        <v>2181.920913047</v>
      </c>
      <c r="D31" s="379">
        <v>999.9180362600001</v>
      </c>
      <c r="E31" s="380">
        <v>1709.18185765</v>
      </c>
      <c r="F31" s="381">
        <v>844.9824179925004</v>
      </c>
      <c r="G31" s="438"/>
      <c r="H31" s="380">
        <v>63.20278914237226</v>
      </c>
      <c r="I31" s="379">
        <v>709.2638213899999</v>
      </c>
      <c r="J31" s="380"/>
      <c r="K31" s="383">
        <v>70.93219600707114</v>
      </c>
    </row>
    <row r="32" spans="1:11" ht="16.5" customHeight="1">
      <c r="A32" s="378" t="s">
        <v>411</v>
      </c>
      <c r="B32" s="379">
        <v>112504.7731455499</v>
      </c>
      <c r="C32" s="379">
        <v>119075.69118988361</v>
      </c>
      <c r="D32" s="379">
        <v>145881.64549061077</v>
      </c>
      <c r="E32" s="380">
        <v>156342.5450600337</v>
      </c>
      <c r="F32" s="381">
        <v>6570.91804433371</v>
      </c>
      <c r="G32" s="438"/>
      <c r="H32" s="380">
        <v>5.840568236009657</v>
      </c>
      <c r="I32" s="379">
        <v>10460.899569422938</v>
      </c>
      <c r="J32" s="380"/>
      <c r="K32" s="383">
        <v>7.170812705218781</v>
      </c>
    </row>
    <row r="33" spans="1:11" ht="16.5" customHeight="1">
      <c r="A33" s="378" t="s">
        <v>412</v>
      </c>
      <c r="B33" s="379">
        <v>74.09201957000002</v>
      </c>
      <c r="C33" s="379">
        <v>692.23166318</v>
      </c>
      <c r="D33" s="379">
        <v>66.80956261</v>
      </c>
      <c r="E33" s="380">
        <v>751.33684197</v>
      </c>
      <c r="F33" s="381">
        <v>618.13964361</v>
      </c>
      <c r="G33" s="438"/>
      <c r="H33" s="380">
        <v>834.2864011501257</v>
      </c>
      <c r="I33" s="379">
        <v>684.52727936</v>
      </c>
      <c r="J33" s="380"/>
      <c r="K33" s="383">
        <v>1024.5947625131444</v>
      </c>
    </row>
    <row r="34" spans="1:11" ht="16.5" customHeight="1">
      <c r="A34" s="439" t="s">
        <v>413</v>
      </c>
      <c r="B34" s="371">
        <v>1542634.927148163</v>
      </c>
      <c r="C34" s="371">
        <v>1579140.629371628</v>
      </c>
      <c r="D34" s="371">
        <v>1902718.228816129</v>
      </c>
      <c r="E34" s="372">
        <v>2035257.1098007313</v>
      </c>
      <c r="F34" s="373">
        <v>36505.70222346485</v>
      </c>
      <c r="G34" s="436"/>
      <c r="H34" s="372">
        <v>2.3664511661843526</v>
      </c>
      <c r="I34" s="371">
        <v>132538.88098460226</v>
      </c>
      <c r="J34" s="372"/>
      <c r="K34" s="376">
        <v>6.965765029069382</v>
      </c>
    </row>
    <row r="35" spans="1:11" ht="16.5" customHeight="1">
      <c r="A35" s="378" t="s">
        <v>414</v>
      </c>
      <c r="B35" s="379">
        <v>142497.9</v>
      </c>
      <c r="C35" s="379">
        <v>135188.40000000002</v>
      </c>
      <c r="D35" s="379">
        <v>186369.1</v>
      </c>
      <c r="E35" s="380">
        <v>186927.80000000002</v>
      </c>
      <c r="F35" s="381">
        <v>-7309.499999999971</v>
      </c>
      <c r="G35" s="438"/>
      <c r="H35" s="380">
        <v>-5.129549277568281</v>
      </c>
      <c r="I35" s="379">
        <v>558.7000000000116</v>
      </c>
      <c r="J35" s="380"/>
      <c r="K35" s="383">
        <v>0.29978145518758825</v>
      </c>
    </row>
    <row r="36" spans="1:11" ht="16.5" customHeight="1">
      <c r="A36" s="378" t="s">
        <v>415</v>
      </c>
      <c r="B36" s="379">
        <v>10069.7670851545</v>
      </c>
      <c r="C36" s="379">
        <v>9650.431923160002</v>
      </c>
      <c r="D36" s="379">
        <v>8195.965020291655</v>
      </c>
      <c r="E36" s="380">
        <v>9504.75839254</v>
      </c>
      <c r="F36" s="381">
        <v>-419.3351619944988</v>
      </c>
      <c r="G36" s="438"/>
      <c r="H36" s="380">
        <v>-4.164298522978846</v>
      </c>
      <c r="I36" s="379">
        <v>1308.793372248345</v>
      </c>
      <c r="J36" s="380"/>
      <c r="K36" s="383">
        <v>15.9687525386946</v>
      </c>
    </row>
    <row r="37" spans="1:11" ht="16.5" customHeight="1">
      <c r="A37" s="384" t="s">
        <v>416</v>
      </c>
      <c r="B37" s="379">
        <v>13664.786629541519</v>
      </c>
      <c r="C37" s="379">
        <v>15346.040340341417</v>
      </c>
      <c r="D37" s="379">
        <v>15019.81872364651</v>
      </c>
      <c r="E37" s="380">
        <v>15995.36781195495</v>
      </c>
      <c r="F37" s="381">
        <v>1681.2537107998978</v>
      </c>
      <c r="G37" s="438"/>
      <c r="H37" s="380">
        <v>12.30354894210527</v>
      </c>
      <c r="I37" s="379">
        <v>975.5490883084403</v>
      </c>
      <c r="J37" s="380"/>
      <c r="K37" s="383">
        <v>6.495078977035727</v>
      </c>
    </row>
    <row r="38" spans="1:11" ht="16.5" customHeight="1">
      <c r="A38" s="466" t="s">
        <v>417</v>
      </c>
      <c r="B38" s="379">
        <v>852.91678677</v>
      </c>
      <c r="C38" s="379">
        <v>1006.2488990200001</v>
      </c>
      <c r="D38" s="379">
        <v>1006.56234124</v>
      </c>
      <c r="E38" s="380">
        <v>1006.0830198000001</v>
      </c>
      <c r="F38" s="381">
        <v>153.33211225000002</v>
      </c>
      <c r="G38" s="438"/>
      <c r="H38" s="380">
        <v>17.97738239279701</v>
      </c>
      <c r="I38" s="379">
        <v>-0.4793214399999215</v>
      </c>
      <c r="J38" s="380"/>
      <c r="K38" s="383">
        <v>-0.04761964762256433</v>
      </c>
    </row>
    <row r="39" spans="1:11" ht="16.5" customHeight="1">
      <c r="A39" s="466" t="s">
        <v>418</v>
      </c>
      <c r="B39" s="379">
        <v>12811.869842771519</v>
      </c>
      <c r="C39" s="379">
        <v>14339.791441321417</v>
      </c>
      <c r="D39" s="379">
        <v>14013.25638240651</v>
      </c>
      <c r="E39" s="380">
        <v>14989.28479215495</v>
      </c>
      <c r="F39" s="381">
        <v>1527.9215985498977</v>
      </c>
      <c r="G39" s="438"/>
      <c r="H39" s="380">
        <v>11.92582829283076</v>
      </c>
      <c r="I39" s="379">
        <v>976.02840974844</v>
      </c>
      <c r="J39" s="380"/>
      <c r="K39" s="383">
        <v>6.9650364134765494</v>
      </c>
    </row>
    <row r="40" spans="1:11" ht="16.5" customHeight="1">
      <c r="A40" s="378" t="s">
        <v>419</v>
      </c>
      <c r="B40" s="379">
        <v>1369249.0711404982</v>
      </c>
      <c r="C40" s="379">
        <v>1414542.138038519</v>
      </c>
      <c r="D40" s="379">
        <v>1687815.075275438</v>
      </c>
      <c r="E40" s="380">
        <v>1819868.6013771526</v>
      </c>
      <c r="F40" s="381">
        <v>45293.066898020916</v>
      </c>
      <c r="G40" s="438"/>
      <c r="H40" s="380">
        <v>3.307876401208339</v>
      </c>
      <c r="I40" s="379">
        <v>132053.5261017147</v>
      </c>
      <c r="J40" s="380"/>
      <c r="K40" s="383">
        <v>7.82393332279987</v>
      </c>
    </row>
    <row r="41" spans="1:11" ht="16.5" customHeight="1">
      <c r="A41" s="384" t="s">
        <v>420</v>
      </c>
      <c r="B41" s="379">
        <v>1338931.575869255</v>
      </c>
      <c r="C41" s="379">
        <v>1375278.9864075156</v>
      </c>
      <c r="D41" s="379">
        <v>1656838.759521269</v>
      </c>
      <c r="E41" s="380">
        <v>1780205.344342121</v>
      </c>
      <c r="F41" s="381">
        <v>36347.41053826059</v>
      </c>
      <c r="G41" s="438"/>
      <c r="H41" s="380">
        <v>2.714657805770492</v>
      </c>
      <c r="I41" s="379">
        <v>123366.58482085192</v>
      </c>
      <c r="J41" s="380"/>
      <c r="K41" s="383">
        <v>7.445901667371528</v>
      </c>
    </row>
    <row r="42" spans="1:11" ht="16.5" customHeight="1">
      <c r="A42" s="384" t="s">
        <v>421</v>
      </c>
      <c r="B42" s="379">
        <v>30317.495271243217</v>
      </c>
      <c r="C42" s="379">
        <v>39263.151631003435</v>
      </c>
      <c r="D42" s="379">
        <v>30976.315754168936</v>
      </c>
      <c r="E42" s="380">
        <v>39663.25703503165</v>
      </c>
      <c r="F42" s="381">
        <v>8945.656359760218</v>
      </c>
      <c r="G42" s="438"/>
      <c r="H42" s="380">
        <v>29.50658119915784</v>
      </c>
      <c r="I42" s="379">
        <v>8686.941280862717</v>
      </c>
      <c r="J42" s="380"/>
      <c r="K42" s="383">
        <v>28.04381692711015</v>
      </c>
    </row>
    <row r="43" spans="1:11" ht="16.5" customHeight="1">
      <c r="A43" s="378" t="s">
        <v>422</v>
      </c>
      <c r="B43" s="379">
        <v>7153.402292969005</v>
      </c>
      <c r="C43" s="379">
        <v>4413.6190696075</v>
      </c>
      <c r="D43" s="379">
        <v>5318.269796753</v>
      </c>
      <c r="E43" s="380">
        <v>2960.5822190836902</v>
      </c>
      <c r="F43" s="381">
        <v>-2739.7832233615054</v>
      </c>
      <c r="G43" s="438"/>
      <c r="H43" s="380">
        <v>-38.300421410024796</v>
      </c>
      <c r="I43" s="379">
        <v>-2357.68757766931</v>
      </c>
      <c r="J43" s="380"/>
      <c r="K43" s="383">
        <v>-44.33185354960302</v>
      </c>
    </row>
    <row r="44" spans="1:11" ht="16.5" customHeight="1">
      <c r="A44" s="467" t="s">
        <v>423</v>
      </c>
      <c r="B44" s="373">
        <v>0</v>
      </c>
      <c r="C44" s="371">
        <v>0</v>
      </c>
      <c r="D44" s="371">
        <v>49080</v>
      </c>
      <c r="E44" s="372">
        <v>49080</v>
      </c>
      <c r="F44" s="371">
        <v>0</v>
      </c>
      <c r="G44" s="436"/>
      <c r="H44" s="1417" t="s">
        <v>3</v>
      </c>
      <c r="I44" s="371">
        <v>0</v>
      </c>
      <c r="J44" s="372"/>
      <c r="K44" s="376">
        <v>0</v>
      </c>
    </row>
    <row r="45" spans="1:11" s="469" customFormat="1" ht="16.5" customHeight="1" thickBot="1">
      <c r="A45" s="468" t="s">
        <v>424</v>
      </c>
      <c r="B45" s="402">
        <v>179724.38906548987</v>
      </c>
      <c r="C45" s="402">
        <v>287757.60649400705</v>
      </c>
      <c r="D45" s="402">
        <v>188011.506627418</v>
      </c>
      <c r="E45" s="403">
        <v>195312.8725569801</v>
      </c>
      <c r="F45" s="404">
        <v>108033.21742851718</v>
      </c>
      <c r="G45" s="447"/>
      <c r="H45" s="403">
        <v>60.110493623183714</v>
      </c>
      <c r="I45" s="402">
        <v>7301.365929562075</v>
      </c>
      <c r="J45" s="403"/>
      <c r="K45" s="405">
        <v>3.8834675922421997</v>
      </c>
    </row>
    <row r="46" spans="1:11" ht="16.5" customHeight="1" thickTop="1">
      <c r="A46" s="413" t="s">
        <v>341</v>
      </c>
      <c r="B46" s="470"/>
      <c r="C46" s="353"/>
      <c r="D46" s="408"/>
      <c r="E46" s="408"/>
      <c r="F46" s="379"/>
      <c r="G46" s="379"/>
      <c r="H46" s="379"/>
      <c r="I46" s="379"/>
      <c r="J46" s="379"/>
      <c r="K46" s="379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K22" activeCellId="4" sqref="C59 H44 K44 H22 K22"/>
    </sheetView>
  </sheetViews>
  <sheetFormatPr defaultColWidth="11.00390625" defaultRowHeight="16.5" customHeight="1"/>
  <cols>
    <col min="1" max="1" width="46.7109375" style="423" bestFit="1" customWidth="1"/>
    <col min="2" max="2" width="11.57421875" style="423" bestFit="1" customWidth="1"/>
    <col min="3" max="3" width="12.00390625" style="423" bestFit="1" customWidth="1"/>
    <col min="4" max="4" width="12.00390625" style="423" customWidth="1"/>
    <col min="5" max="5" width="12.00390625" style="423" bestFit="1" customWidth="1"/>
    <col min="6" max="6" width="10.57421875" style="423" bestFit="1" customWidth="1"/>
    <col min="7" max="7" width="2.421875" style="423" bestFit="1" customWidth="1"/>
    <col min="8" max="8" width="8.00390625" style="423" bestFit="1" customWidth="1"/>
    <col min="9" max="9" width="10.7109375" style="423" customWidth="1"/>
    <col min="10" max="10" width="2.140625" style="423" customWidth="1"/>
    <col min="11" max="11" width="8.28125" style="423" bestFit="1" customWidth="1"/>
    <col min="12" max="16384" width="11.00390625" style="352" customWidth="1"/>
  </cols>
  <sheetData>
    <row r="1" spans="1:11" s="423" customFormat="1" ht="12.75">
      <c r="A1" s="1675" t="s">
        <v>1112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</row>
    <row r="2" spans="1:11" s="423" customFormat="1" ht="16.5" customHeight="1">
      <c r="A2" s="1676" t="s">
        <v>119</v>
      </c>
      <c r="B2" s="1676"/>
      <c r="C2" s="1676"/>
      <c r="D2" s="1676"/>
      <c r="E2" s="1676"/>
      <c r="F2" s="1676"/>
      <c r="G2" s="1676"/>
      <c r="H2" s="1676"/>
      <c r="I2" s="1676"/>
      <c r="J2" s="1676"/>
      <c r="K2" s="1676"/>
    </row>
    <row r="3" spans="2:11" s="423" customFormat="1" ht="16.5" customHeight="1" thickBot="1">
      <c r="B3" s="353"/>
      <c r="C3" s="353"/>
      <c r="D3" s="353"/>
      <c r="E3" s="353"/>
      <c r="I3" s="1677" t="s">
        <v>1</v>
      </c>
      <c r="J3" s="1677"/>
      <c r="K3" s="1677"/>
    </row>
    <row r="4" spans="1:11" s="423" customFormat="1" ht="13.5" thickTop="1">
      <c r="A4" s="355"/>
      <c r="B4" s="425">
        <v>2015</v>
      </c>
      <c r="C4" s="425">
        <v>2015</v>
      </c>
      <c r="D4" s="425">
        <v>2016</v>
      </c>
      <c r="E4" s="426">
        <v>2016</v>
      </c>
      <c r="F4" s="1687" t="s">
        <v>305</v>
      </c>
      <c r="G4" s="1688"/>
      <c r="H4" s="1688"/>
      <c r="I4" s="1688"/>
      <c r="J4" s="1688"/>
      <c r="K4" s="1689"/>
    </row>
    <row r="5" spans="1:11" s="423" customFormat="1" ht="12.75">
      <c r="A5" s="427" t="s">
        <v>346</v>
      </c>
      <c r="B5" s="454" t="s">
        <v>307</v>
      </c>
      <c r="C5" s="454" t="s">
        <v>308</v>
      </c>
      <c r="D5" s="454" t="s">
        <v>309</v>
      </c>
      <c r="E5" s="455" t="s">
        <v>310</v>
      </c>
      <c r="F5" s="1680" t="s">
        <v>19</v>
      </c>
      <c r="G5" s="1681"/>
      <c r="H5" s="1682"/>
      <c r="I5" s="1690" t="s">
        <v>41</v>
      </c>
      <c r="J5" s="1690"/>
      <c r="K5" s="1691"/>
    </row>
    <row r="6" spans="1:11" s="423" customFormat="1" ht="12.75">
      <c r="A6" s="427"/>
      <c r="B6" s="454"/>
      <c r="C6" s="454"/>
      <c r="D6" s="454"/>
      <c r="E6" s="455"/>
      <c r="F6" s="432" t="s">
        <v>13</v>
      </c>
      <c r="G6" s="433" t="s">
        <v>122</v>
      </c>
      <c r="H6" s="434" t="s">
        <v>311</v>
      </c>
      <c r="I6" s="429" t="s">
        <v>13</v>
      </c>
      <c r="J6" s="433" t="s">
        <v>122</v>
      </c>
      <c r="K6" s="435" t="s">
        <v>311</v>
      </c>
    </row>
    <row r="7" spans="1:11" s="423" customFormat="1" ht="16.5" customHeight="1">
      <c r="A7" s="370" t="s">
        <v>392</v>
      </c>
      <c r="B7" s="371">
        <v>1452748.758025059</v>
      </c>
      <c r="C7" s="371">
        <v>1505236.3311086816</v>
      </c>
      <c r="D7" s="371">
        <v>1753430.639797833</v>
      </c>
      <c r="E7" s="372">
        <v>1823507.7646362195</v>
      </c>
      <c r="F7" s="373">
        <v>52487.573083622614</v>
      </c>
      <c r="G7" s="436"/>
      <c r="H7" s="372">
        <v>3.6129835109944892</v>
      </c>
      <c r="I7" s="371">
        <v>70077.12483838643</v>
      </c>
      <c r="J7" s="437"/>
      <c r="K7" s="376">
        <v>3.9965723905945993</v>
      </c>
    </row>
    <row r="8" spans="1:11" s="423" customFormat="1" ht="16.5" customHeight="1">
      <c r="A8" s="378" t="s">
        <v>393</v>
      </c>
      <c r="B8" s="379">
        <v>150442.94437548862</v>
      </c>
      <c r="C8" s="379">
        <v>140310.74988287277</v>
      </c>
      <c r="D8" s="379">
        <v>175087.20586657317</v>
      </c>
      <c r="E8" s="380">
        <v>165003.55902851932</v>
      </c>
      <c r="F8" s="381">
        <v>-10132.194492615847</v>
      </c>
      <c r="G8" s="438"/>
      <c r="H8" s="380">
        <v>-6.7349083964529655</v>
      </c>
      <c r="I8" s="379">
        <v>-10083.646838053857</v>
      </c>
      <c r="J8" s="380"/>
      <c r="K8" s="383">
        <v>-5.759213980339713</v>
      </c>
    </row>
    <row r="9" spans="1:11" s="423" customFormat="1" ht="16.5" customHeight="1">
      <c r="A9" s="378" t="s">
        <v>394</v>
      </c>
      <c r="B9" s="379">
        <v>132566.90180425718</v>
      </c>
      <c r="C9" s="379">
        <v>121167.1807991592</v>
      </c>
      <c r="D9" s="379">
        <v>157821.02541387235</v>
      </c>
      <c r="E9" s="380">
        <v>145310.48683160555</v>
      </c>
      <c r="F9" s="381">
        <v>-11399.721005097977</v>
      </c>
      <c r="G9" s="438"/>
      <c r="H9" s="380">
        <v>-8.599221110206177</v>
      </c>
      <c r="I9" s="379">
        <v>-12510.538582266803</v>
      </c>
      <c r="J9" s="380"/>
      <c r="K9" s="383">
        <v>-7.927041754708518</v>
      </c>
    </row>
    <row r="10" spans="1:11" s="423" customFormat="1" ht="16.5" customHeight="1">
      <c r="A10" s="378" t="s">
        <v>395</v>
      </c>
      <c r="B10" s="379">
        <v>17876.042571231428</v>
      </c>
      <c r="C10" s="379">
        <v>19143.56908371355</v>
      </c>
      <c r="D10" s="379">
        <v>17266.180452700828</v>
      </c>
      <c r="E10" s="380">
        <v>19693.07219691378</v>
      </c>
      <c r="F10" s="381">
        <v>1267.5265124821235</v>
      </c>
      <c r="G10" s="438"/>
      <c r="H10" s="380">
        <v>7.090643845981886</v>
      </c>
      <c r="I10" s="379">
        <v>2426.891744212953</v>
      </c>
      <c r="J10" s="380"/>
      <c r="K10" s="383">
        <v>14.055753389472606</v>
      </c>
    </row>
    <row r="11" spans="1:11" s="423" customFormat="1" ht="16.5" customHeight="1">
      <c r="A11" s="378" t="s">
        <v>396</v>
      </c>
      <c r="B11" s="379">
        <v>559350.961967849</v>
      </c>
      <c r="C11" s="379">
        <v>604664.7156069551</v>
      </c>
      <c r="D11" s="379">
        <v>698691.2071865237</v>
      </c>
      <c r="E11" s="380">
        <v>738016.3280046843</v>
      </c>
      <c r="F11" s="381">
        <v>45313.75363910606</v>
      </c>
      <c r="G11" s="438"/>
      <c r="H11" s="380">
        <v>8.101130903518612</v>
      </c>
      <c r="I11" s="379">
        <v>39325.12081816059</v>
      </c>
      <c r="J11" s="380"/>
      <c r="K11" s="383">
        <v>5.628397840658999</v>
      </c>
    </row>
    <row r="12" spans="1:11" s="423" customFormat="1" ht="16.5" customHeight="1">
      <c r="A12" s="378" t="s">
        <v>394</v>
      </c>
      <c r="B12" s="379">
        <v>549436.3094164284</v>
      </c>
      <c r="C12" s="379">
        <v>592354.846199366</v>
      </c>
      <c r="D12" s="379">
        <v>683588.6654231404</v>
      </c>
      <c r="E12" s="380">
        <v>722415.2595513908</v>
      </c>
      <c r="F12" s="381">
        <v>42918.53678293759</v>
      </c>
      <c r="G12" s="438"/>
      <c r="H12" s="380">
        <v>7.8113761408528966</v>
      </c>
      <c r="I12" s="379">
        <v>38826.59412825038</v>
      </c>
      <c r="J12" s="380"/>
      <c r="K12" s="383">
        <v>5.679818301875554</v>
      </c>
    </row>
    <row r="13" spans="1:11" s="423" customFormat="1" ht="16.5" customHeight="1">
      <c r="A13" s="378" t="s">
        <v>395</v>
      </c>
      <c r="B13" s="379">
        <v>9914.652551420582</v>
      </c>
      <c r="C13" s="379">
        <v>12309.869407589122</v>
      </c>
      <c r="D13" s="379">
        <v>15102.541763383291</v>
      </c>
      <c r="E13" s="380">
        <v>15601.068453293514</v>
      </c>
      <c r="F13" s="381">
        <v>2395.2168561685394</v>
      </c>
      <c r="G13" s="438"/>
      <c r="H13" s="380">
        <v>24.158353948826477</v>
      </c>
      <c r="I13" s="379">
        <v>498.52668991022256</v>
      </c>
      <c r="J13" s="380"/>
      <c r="K13" s="383">
        <v>3.3009456137967463</v>
      </c>
    </row>
    <row r="14" spans="1:11" s="423" customFormat="1" ht="16.5" customHeight="1">
      <c r="A14" s="378" t="s">
        <v>397</v>
      </c>
      <c r="B14" s="379">
        <v>417355.10912562284</v>
      </c>
      <c r="C14" s="379">
        <v>422477.0313649995</v>
      </c>
      <c r="D14" s="379">
        <v>523230.7096633454</v>
      </c>
      <c r="E14" s="380">
        <v>561134.1180257252</v>
      </c>
      <c r="F14" s="381">
        <v>5121.9222393766395</v>
      </c>
      <c r="G14" s="438"/>
      <c r="H14" s="380">
        <v>1.2272336260857786</v>
      </c>
      <c r="I14" s="379">
        <v>37903.40836237982</v>
      </c>
      <c r="J14" s="380"/>
      <c r="K14" s="383">
        <v>7.244110038336138</v>
      </c>
    </row>
    <row r="15" spans="1:11" s="423" customFormat="1" ht="16.5" customHeight="1">
      <c r="A15" s="378" t="s">
        <v>394</v>
      </c>
      <c r="B15" s="379">
        <v>397787.37478232005</v>
      </c>
      <c r="C15" s="379">
        <v>403848.79695979</v>
      </c>
      <c r="D15" s="379">
        <v>501530.3872407901</v>
      </c>
      <c r="E15" s="380">
        <v>538639.2826788999</v>
      </c>
      <c r="F15" s="381">
        <v>6061.42217746994</v>
      </c>
      <c r="G15" s="438"/>
      <c r="H15" s="380">
        <v>1.5237844541413395</v>
      </c>
      <c r="I15" s="379">
        <v>37108.895438109816</v>
      </c>
      <c r="J15" s="380"/>
      <c r="K15" s="383">
        <v>7.399132013170208</v>
      </c>
    </row>
    <row r="16" spans="1:11" s="423" customFormat="1" ht="16.5" customHeight="1">
      <c r="A16" s="378" t="s">
        <v>395</v>
      </c>
      <c r="B16" s="379">
        <v>19567.7343433028</v>
      </c>
      <c r="C16" s="379">
        <v>18628.2344052095</v>
      </c>
      <c r="D16" s="379">
        <v>21700.32242255532</v>
      </c>
      <c r="E16" s="380">
        <v>22494.83534682527</v>
      </c>
      <c r="F16" s="381">
        <v>-939.4999380933004</v>
      </c>
      <c r="G16" s="438"/>
      <c r="H16" s="380">
        <v>-4.801270916757162</v>
      </c>
      <c r="I16" s="379">
        <v>794.5129242699513</v>
      </c>
      <c r="J16" s="380"/>
      <c r="K16" s="383">
        <v>3.661295481232732</v>
      </c>
    </row>
    <row r="17" spans="1:11" s="423" customFormat="1" ht="16.5" customHeight="1">
      <c r="A17" s="378" t="s">
        <v>398</v>
      </c>
      <c r="B17" s="379">
        <v>313798.85776072845</v>
      </c>
      <c r="C17" s="379">
        <v>325307.93109021423</v>
      </c>
      <c r="D17" s="379">
        <v>340707.8000872903</v>
      </c>
      <c r="E17" s="380">
        <v>342583.609482966</v>
      </c>
      <c r="F17" s="381">
        <v>11509.073329485778</v>
      </c>
      <c r="G17" s="438"/>
      <c r="H17" s="380">
        <v>3.6676594082000906</v>
      </c>
      <c r="I17" s="379">
        <v>1875.809395675722</v>
      </c>
      <c r="J17" s="380"/>
      <c r="K17" s="383">
        <v>0.5505625040563011</v>
      </c>
    </row>
    <row r="18" spans="1:11" s="423" customFormat="1" ht="16.5" customHeight="1">
      <c r="A18" s="378" t="s">
        <v>394</v>
      </c>
      <c r="B18" s="379">
        <v>266863.39963048324</v>
      </c>
      <c r="C18" s="379">
        <v>276008.87193124305</v>
      </c>
      <c r="D18" s="379">
        <v>285473.8590607489</v>
      </c>
      <c r="E18" s="380">
        <v>291644.7117128146</v>
      </c>
      <c r="F18" s="381">
        <v>9145.472300759808</v>
      </c>
      <c r="G18" s="438"/>
      <c r="H18" s="380">
        <v>3.427023830702612</v>
      </c>
      <c r="I18" s="379">
        <v>6170.852652065689</v>
      </c>
      <c r="J18" s="380"/>
      <c r="K18" s="383">
        <v>2.161617414767399</v>
      </c>
    </row>
    <row r="19" spans="1:11" s="423" customFormat="1" ht="16.5" customHeight="1">
      <c r="A19" s="378" t="s">
        <v>395</v>
      </c>
      <c r="B19" s="379">
        <v>46935.458130245184</v>
      </c>
      <c r="C19" s="379">
        <v>49299.0591589712</v>
      </c>
      <c r="D19" s="379">
        <v>55233.941026541404</v>
      </c>
      <c r="E19" s="380">
        <v>50938.89777015144</v>
      </c>
      <c r="F19" s="381">
        <v>2363.601028726014</v>
      </c>
      <c r="G19" s="438"/>
      <c r="H19" s="380">
        <v>5.035853750840265</v>
      </c>
      <c r="I19" s="379">
        <v>-4295.043256389967</v>
      </c>
      <c r="J19" s="380"/>
      <c r="K19" s="383">
        <v>-7.776094148932958</v>
      </c>
    </row>
    <row r="20" spans="1:11" s="423" customFormat="1" ht="16.5" customHeight="1">
      <c r="A20" s="378" t="s">
        <v>399</v>
      </c>
      <c r="B20" s="379">
        <v>11800.884795370011</v>
      </c>
      <c r="C20" s="379">
        <v>12475.903163640001</v>
      </c>
      <c r="D20" s="379">
        <v>15713.716994100498</v>
      </c>
      <c r="E20" s="380">
        <v>16770.150094324694</v>
      </c>
      <c r="F20" s="381">
        <v>675.0183682699899</v>
      </c>
      <c r="G20" s="438"/>
      <c r="H20" s="380">
        <v>5.72006574061996</v>
      </c>
      <c r="I20" s="379">
        <v>1056.433100224196</v>
      </c>
      <c r="J20" s="380"/>
      <c r="K20" s="383">
        <v>6.722999406320093</v>
      </c>
    </row>
    <row r="21" spans="1:11" s="423" customFormat="1" ht="16.5" customHeight="1">
      <c r="A21" s="370" t="s">
        <v>400</v>
      </c>
      <c r="B21" s="371">
        <v>3261.50328125</v>
      </c>
      <c r="C21" s="371">
        <v>1519.30771277</v>
      </c>
      <c r="D21" s="371">
        <v>6516.2528778900005</v>
      </c>
      <c r="E21" s="372">
        <v>5681.7338495</v>
      </c>
      <c r="F21" s="373">
        <v>-1742.1955684799998</v>
      </c>
      <c r="G21" s="436"/>
      <c r="H21" s="372">
        <v>-53.41694973896479</v>
      </c>
      <c r="I21" s="371">
        <v>-834.5190283900001</v>
      </c>
      <c r="J21" s="372"/>
      <c r="K21" s="376">
        <v>-12.806731783254891</v>
      </c>
    </row>
    <row r="22" spans="1:11" s="423" customFormat="1" ht="16.5" customHeight="1">
      <c r="A22" s="370" t="s">
        <v>401</v>
      </c>
      <c r="B22" s="371">
        <v>0</v>
      </c>
      <c r="C22" s="371">
        <v>0</v>
      </c>
      <c r="D22" s="371">
        <v>0</v>
      </c>
      <c r="E22" s="372">
        <v>0</v>
      </c>
      <c r="F22" s="373">
        <v>0</v>
      </c>
      <c r="G22" s="436"/>
      <c r="H22" s="1423" t="s">
        <v>3</v>
      </c>
      <c r="I22" s="371">
        <v>0</v>
      </c>
      <c r="J22" s="372"/>
      <c r="K22" s="1418" t="s">
        <v>3</v>
      </c>
    </row>
    <row r="23" spans="1:11" s="423" customFormat="1" ht="16.5" customHeight="1">
      <c r="A23" s="458" t="s">
        <v>402</v>
      </c>
      <c r="B23" s="371">
        <v>297716.124557734</v>
      </c>
      <c r="C23" s="371">
        <v>317883.56031577603</v>
      </c>
      <c r="D23" s="371">
        <v>381269.3672828939</v>
      </c>
      <c r="E23" s="372">
        <v>409451.7335120662</v>
      </c>
      <c r="F23" s="373">
        <v>20167.435758042033</v>
      </c>
      <c r="G23" s="436"/>
      <c r="H23" s="372">
        <v>6.774048865509501</v>
      </c>
      <c r="I23" s="371">
        <v>28182.366229172272</v>
      </c>
      <c r="J23" s="372"/>
      <c r="K23" s="376">
        <v>7.3917205649153415</v>
      </c>
    </row>
    <row r="24" spans="1:11" s="423" customFormat="1" ht="16.5" customHeight="1">
      <c r="A24" s="459" t="s">
        <v>403</v>
      </c>
      <c r="B24" s="379">
        <v>98300.06881324</v>
      </c>
      <c r="C24" s="379">
        <v>103293.19009755999</v>
      </c>
      <c r="D24" s="379">
        <v>122538.92297315999</v>
      </c>
      <c r="E24" s="380">
        <v>137398.450561218</v>
      </c>
      <c r="F24" s="381">
        <v>4993.12128431999</v>
      </c>
      <c r="G24" s="438"/>
      <c r="H24" s="380">
        <v>5.0794687578565245</v>
      </c>
      <c r="I24" s="379">
        <v>14859.527588058001</v>
      </c>
      <c r="J24" s="380"/>
      <c r="K24" s="383">
        <v>12.126373586058628</v>
      </c>
    </row>
    <row r="25" spans="1:11" s="423" customFormat="1" ht="16.5" customHeight="1">
      <c r="A25" s="459" t="s">
        <v>404</v>
      </c>
      <c r="B25" s="379">
        <v>63635.73371379686</v>
      </c>
      <c r="C25" s="379">
        <v>88250.83427707685</v>
      </c>
      <c r="D25" s="379">
        <v>88058.10644962231</v>
      </c>
      <c r="E25" s="380">
        <v>113521.83612292232</v>
      </c>
      <c r="F25" s="381">
        <v>24615.100563279993</v>
      </c>
      <c r="G25" s="438"/>
      <c r="H25" s="380">
        <v>38.68125521108464</v>
      </c>
      <c r="I25" s="379">
        <v>25463.72967330001</v>
      </c>
      <c r="J25" s="380"/>
      <c r="K25" s="383">
        <v>28.916962560247317</v>
      </c>
    </row>
    <row r="26" spans="1:11" s="423" customFormat="1" ht="16.5" customHeight="1">
      <c r="A26" s="459" t="s">
        <v>405</v>
      </c>
      <c r="B26" s="379">
        <v>135780.32203069713</v>
      </c>
      <c r="C26" s="379">
        <v>126339.53594113918</v>
      </c>
      <c r="D26" s="379">
        <v>170672.3378601116</v>
      </c>
      <c r="E26" s="380">
        <v>158531.44682792586</v>
      </c>
      <c r="F26" s="381">
        <v>-9440.78608955795</v>
      </c>
      <c r="G26" s="438"/>
      <c r="H26" s="380">
        <v>-6.952985490359629</v>
      </c>
      <c r="I26" s="379">
        <v>-12140.891032185755</v>
      </c>
      <c r="J26" s="380"/>
      <c r="K26" s="383">
        <v>-7.113566957837543</v>
      </c>
    </row>
    <row r="27" spans="1:11" s="423" customFormat="1" ht="16.5" customHeight="1">
      <c r="A27" s="460" t="s">
        <v>406</v>
      </c>
      <c r="B27" s="461">
        <v>1753726.385864043</v>
      </c>
      <c r="C27" s="461">
        <v>1824639.1991372276</v>
      </c>
      <c r="D27" s="461">
        <v>2141216.259958617</v>
      </c>
      <c r="E27" s="462">
        <v>2238641.2319977856</v>
      </c>
      <c r="F27" s="463">
        <v>70912.8132731847</v>
      </c>
      <c r="G27" s="464"/>
      <c r="H27" s="462">
        <v>4.0435505700763406</v>
      </c>
      <c r="I27" s="461">
        <v>97424.9720391687</v>
      </c>
      <c r="J27" s="462"/>
      <c r="K27" s="465">
        <v>4.549982823362813</v>
      </c>
    </row>
    <row r="28" spans="1:11" s="423" customFormat="1" ht="16.5" customHeight="1">
      <c r="A28" s="370" t="s">
        <v>407</v>
      </c>
      <c r="B28" s="371">
        <v>327932.4961981544</v>
      </c>
      <c r="C28" s="371">
        <v>260725.02214573463</v>
      </c>
      <c r="D28" s="371">
        <v>328336.9859457548</v>
      </c>
      <c r="E28" s="372">
        <v>300564.2325213458</v>
      </c>
      <c r="F28" s="373">
        <v>-67207.47405241977</v>
      </c>
      <c r="G28" s="436"/>
      <c r="H28" s="372">
        <v>-20.494301367379403</v>
      </c>
      <c r="I28" s="371">
        <v>-27772.75342440902</v>
      </c>
      <c r="J28" s="372"/>
      <c r="K28" s="376">
        <v>-8.458612527130102</v>
      </c>
    </row>
    <row r="29" spans="1:11" s="423" customFormat="1" ht="16.5" customHeight="1">
      <c r="A29" s="378" t="s">
        <v>408</v>
      </c>
      <c r="B29" s="379">
        <v>39383.42333781</v>
      </c>
      <c r="C29" s="379">
        <v>39478.54835829001</v>
      </c>
      <c r="D29" s="379">
        <v>47060.55054304001</v>
      </c>
      <c r="E29" s="380">
        <v>43120.46913735</v>
      </c>
      <c r="F29" s="381">
        <v>95.12502048000897</v>
      </c>
      <c r="G29" s="438"/>
      <c r="H29" s="380">
        <v>0.2415356828279687</v>
      </c>
      <c r="I29" s="379">
        <v>-3940.0814056900053</v>
      </c>
      <c r="J29" s="380"/>
      <c r="K29" s="383">
        <v>-8.372365729309813</v>
      </c>
    </row>
    <row r="30" spans="1:11" s="423" customFormat="1" ht="16.5" customHeight="1">
      <c r="A30" s="378" t="s">
        <v>425</v>
      </c>
      <c r="B30" s="379">
        <v>174939.83073156</v>
      </c>
      <c r="C30" s="379">
        <v>99737.60744982</v>
      </c>
      <c r="D30" s="379">
        <v>134715.85834726001</v>
      </c>
      <c r="E30" s="380">
        <v>98987.81284765009</v>
      </c>
      <c r="F30" s="381">
        <v>-75202.22328174</v>
      </c>
      <c r="G30" s="438"/>
      <c r="H30" s="380">
        <v>-42.98747916198432</v>
      </c>
      <c r="I30" s="379">
        <v>-35728.04549960993</v>
      </c>
      <c r="J30" s="380"/>
      <c r="K30" s="383">
        <v>-26.521039124817037</v>
      </c>
    </row>
    <row r="31" spans="1:11" s="423" customFormat="1" ht="16.5" customHeight="1">
      <c r="A31" s="378" t="s">
        <v>410</v>
      </c>
      <c r="B31" s="379">
        <v>1252.0553161744995</v>
      </c>
      <c r="C31" s="379">
        <v>2022.2379454669997</v>
      </c>
      <c r="D31" s="379">
        <v>928.1082171900001</v>
      </c>
      <c r="E31" s="380">
        <v>1578.79453665</v>
      </c>
      <c r="F31" s="381">
        <v>770.1826292925002</v>
      </c>
      <c r="G31" s="438"/>
      <c r="H31" s="380">
        <v>61.51346664504395</v>
      </c>
      <c r="I31" s="379">
        <v>650.6863194599999</v>
      </c>
      <c r="J31" s="380"/>
      <c r="K31" s="383">
        <v>70.1088846546429</v>
      </c>
    </row>
    <row r="32" spans="1:11" s="423" customFormat="1" ht="16.5" customHeight="1">
      <c r="A32" s="378" t="s">
        <v>411</v>
      </c>
      <c r="B32" s="379">
        <v>112283.64119529993</v>
      </c>
      <c r="C32" s="379">
        <v>118798.9180757576</v>
      </c>
      <c r="D32" s="379">
        <v>145568.34853165474</v>
      </c>
      <c r="E32" s="380">
        <v>156146.01115772568</v>
      </c>
      <c r="F32" s="381">
        <v>6515.276880457663</v>
      </c>
      <c r="G32" s="438"/>
      <c r="H32" s="380">
        <v>5.802516565280735</v>
      </c>
      <c r="I32" s="379">
        <v>10577.66262607093</v>
      </c>
      <c r="J32" s="380"/>
      <c r="K32" s="383">
        <v>7.266457806774357</v>
      </c>
    </row>
    <row r="33" spans="1:11" s="423" customFormat="1" ht="16.5" customHeight="1">
      <c r="A33" s="378" t="s">
        <v>412</v>
      </c>
      <c r="B33" s="379">
        <v>73.54561731000001</v>
      </c>
      <c r="C33" s="379">
        <v>687.7103164</v>
      </c>
      <c r="D33" s="379">
        <v>64.12030661</v>
      </c>
      <c r="E33" s="380">
        <v>731.14484197</v>
      </c>
      <c r="F33" s="381">
        <v>614.16469909</v>
      </c>
      <c r="G33" s="438"/>
      <c r="H33" s="380">
        <v>835.0799429709756</v>
      </c>
      <c r="I33" s="379">
        <v>667.0245353600001</v>
      </c>
      <c r="J33" s="380"/>
      <c r="K33" s="383">
        <v>1040.2703458937813</v>
      </c>
    </row>
    <row r="34" spans="1:11" s="423" customFormat="1" ht="16.5" customHeight="1">
      <c r="A34" s="439" t="s">
        <v>413</v>
      </c>
      <c r="B34" s="371">
        <v>1267006.821257701</v>
      </c>
      <c r="C34" s="371">
        <v>1302480.9206197765</v>
      </c>
      <c r="D34" s="371">
        <v>1594927.4625929503</v>
      </c>
      <c r="E34" s="372">
        <v>1712934.5451486388</v>
      </c>
      <c r="F34" s="373">
        <v>35474.09936207556</v>
      </c>
      <c r="G34" s="436"/>
      <c r="H34" s="372">
        <v>2.7998349154002193</v>
      </c>
      <c r="I34" s="371">
        <v>118007.08255568845</v>
      </c>
      <c r="J34" s="372"/>
      <c r="K34" s="376">
        <v>7.398899656780545</v>
      </c>
    </row>
    <row r="35" spans="1:11" s="423" customFormat="1" ht="16.5" customHeight="1">
      <c r="A35" s="378" t="s">
        <v>414</v>
      </c>
      <c r="B35" s="379">
        <v>136363.1</v>
      </c>
      <c r="C35" s="379">
        <v>126688.3</v>
      </c>
      <c r="D35" s="379">
        <v>176963</v>
      </c>
      <c r="E35" s="380">
        <v>177233.6</v>
      </c>
      <c r="F35" s="381">
        <v>-9674.800000000003</v>
      </c>
      <c r="G35" s="438"/>
      <c r="H35" s="380">
        <v>-7.094881239866211</v>
      </c>
      <c r="I35" s="379">
        <v>270.6000000000058</v>
      </c>
      <c r="J35" s="380"/>
      <c r="K35" s="383">
        <v>0.15291332086368664</v>
      </c>
    </row>
    <row r="36" spans="1:11" s="423" customFormat="1" ht="16.5" customHeight="1">
      <c r="A36" s="378" t="s">
        <v>415</v>
      </c>
      <c r="B36" s="379">
        <v>9774.4680178045</v>
      </c>
      <c r="C36" s="379">
        <v>9239.508373110002</v>
      </c>
      <c r="D36" s="379">
        <v>7875.826974799999</v>
      </c>
      <c r="E36" s="380">
        <v>9091.32663631</v>
      </c>
      <c r="F36" s="381">
        <v>-534.9596446944979</v>
      </c>
      <c r="G36" s="438"/>
      <c r="H36" s="380">
        <v>-5.473030795333845</v>
      </c>
      <c r="I36" s="379">
        <v>1215.49966151</v>
      </c>
      <c r="J36" s="380"/>
      <c r="K36" s="383">
        <v>15.433295645005796</v>
      </c>
    </row>
    <row r="37" spans="1:11" s="423" customFormat="1" ht="16.5" customHeight="1">
      <c r="A37" s="384" t="s">
        <v>416</v>
      </c>
      <c r="B37" s="379">
        <v>11901.177529272247</v>
      </c>
      <c r="C37" s="379">
        <v>14867.60267504225</v>
      </c>
      <c r="D37" s="379">
        <v>15311.150437202248</v>
      </c>
      <c r="E37" s="380">
        <v>20194.854302566604</v>
      </c>
      <c r="F37" s="381">
        <v>2966.425145770003</v>
      </c>
      <c r="G37" s="438"/>
      <c r="H37" s="380">
        <v>24.925475974740785</v>
      </c>
      <c r="I37" s="379">
        <v>4883.703865364356</v>
      </c>
      <c r="J37" s="380"/>
      <c r="K37" s="383">
        <v>31.89638744256723</v>
      </c>
    </row>
    <row r="38" spans="1:11" s="423" customFormat="1" ht="16.5" customHeight="1">
      <c r="A38" s="466" t="s">
        <v>417</v>
      </c>
      <c r="B38" s="379">
        <v>852.91678677</v>
      </c>
      <c r="C38" s="379">
        <v>1006.2488990200001</v>
      </c>
      <c r="D38" s="379">
        <v>1006.56234124</v>
      </c>
      <c r="E38" s="380">
        <v>1006.0830198000001</v>
      </c>
      <c r="F38" s="381">
        <v>153.33211225000002</v>
      </c>
      <c r="G38" s="438"/>
      <c r="H38" s="380">
        <v>17.97738239279701</v>
      </c>
      <c r="I38" s="379">
        <v>-0.4793214399999215</v>
      </c>
      <c r="J38" s="380"/>
      <c r="K38" s="383">
        <v>-0.04761964762256433</v>
      </c>
    </row>
    <row r="39" spans="1:11" s="423" customFormat="1" ht="16.5" customHeight="1">
      <c r="A39" s="466" t="s">
        <v>418</v>
      </c>
      <c r="B39" s="379">
        <v>11048.260742502247</v>
      </c>
      <c r="C39" s="379">
        <v>13861.35377602225</v>
      </c>
      <c r="D39" s="379">
        <v>14304.588095962248</v>
      </c>
      <c r="E39" s="380">
        <v>19188.771282766604</v>
      </c>
      <c r="F39" s="381">
        <v>2813.093033520003</v>
      </c>
      <c r="G39" s="438"/>
      <c r="H39" s="380">
        <v>25.46186317542397</v>
      </c>
      <c r="I39" s="379">
        <v>4884.1831868043555</v>
      </c>
      <c r="J39" s="380"/>
      <c r="K39" s="383">
        <v>34.14417216377599</v>
      </c>
    </row>
    <row r="40" spans="1:11" s="423" customFormat="1" ht="16.5" customHeight="1">
      <c r="A40" s="378" t="s">
        <v>419</v>
      </c>
      <c r="B40" s="379">
        <v>1101814.6734176553</v>
      </c>
      <c r="C40" s="379">
        <v>1147271.8905020168</v>
      </c>
      <c r="D40" s="379">
        <v>1389459.215384195</v>
      </c>
      <c r="E40" s="380">
        <v>1503454.1819906784</v>
      </c>
      <c r="F40" s="381">
        <v>45457.21708436147</v>
      </c>
      <c r="G40" s="438"/>
      <c r="H40" s="380">
        <v>4.1256681528264965</v>
      </c>
      <c r="I40" s="379">
        <v>113994.96660648333</v>
      </c>
      <c r="J40" s="380"/>
      <c r="K40" s="383">
        <v>8.204268635187175</v>
      </c>
    </row>
    <row r="41" spans="1:11" s="423" customFormat="1" ht="16.5" customHeight="1">
      <c r="A41" s="384" t="s">
        <v>420</v>
      </c>
      <c r="B41" s="379">
        <v>1080542.098249849</v>
      </c>
      <c r="C41" s="379">
        <v>1119106.195155229</v>
      </c>
      <c r="D41" s="379">
        <v>1367279.7512012066</v>
      </c>
      <c r="E41" s="380">
        <v>1473912.6320053043</v>
      </c>
      <c r="F41" s="381">
        <v>38564.09690538002</v>
      </c>
      <c r="G41" s="438"/>
      <c r="H41" s="380">
        <v>3.5689583004532803</v>
      </c>
      <c r="I41" s="379">
        <v>106632.88080409775</v>
      </c>
      <c r="J41" s="380"/>
      <c r="K41" s="383">
        <v>7.79890733483157</v>
      </c>
    </row>
    <row r="42" spans="1:11" s="423" customFormat="1" ht="16.5" customHeight="1">
      <c r="A42" s="384" t="s">
        <v>421</v>
      </c>
      <c r="B42" s="379">
        <v>21272.57516780643</v>
      </c>
      <c r="C42" s="379">
        <v>28165.695346787845</v>
      </c>
      <c r="D42" s="379">
        <v>22179.46418298842</v>
      </c>
      <c r="E42" s="380">
        <v>29541.549985373997</v>
      </c>
      <c r="F42" s="381">
        <v>6893.120178981415</v>
      </c>
      <c r="G42" s="438"/>
      <c r="H42" s="380">
        <v>32.40378809150173</v>
      </c>
      <c r="I42" s="379">
        <v>7362.085802385576</v>
      </c>
      <c r="J42" s="380"/>
      <c r="K42" s="383">
        <v>33.1932536406009</v>
      </c>
    </row>
    <row r="43" spans="1:11" s="423" customFormat="1" ht="16.5" customHeight="1">
      <c r="A43" s="396" t="s">
        <v>422</v>
      </c>
      <c r="B43" s="397">
        <v>7153.402292969005</v>
      </c>
      <c r="C43" s="397">
        <v>4413.6190696075</v>
      </c>
      <c r="D43" s="397">
        <v>5318.269796753</v>
      </c>
      <c r="E43" s="398">
        <v>2960.5822190836902</v>
      </c>
      <c r="F43" s="399">
        <v>-2739.7832233615054</v>
      </c>
      <c r="G43" s="471"/>
      <c r="H43" s="398">
        <v>-38.300421410024796</v>
      </c>
      <c r="I43" s="397">
        <v>-2357.68757766931</v>
      </c>
      <c r="J43" s="398"/>
      <c r="K43" s="400">
        <v>-44.33185354960302</v>
      </c>
    </row>
    <row r="44" spans="1:11" s="423" customFormat="1" ht="16.5" customHeight="1">
      <c r="A44" s="467" t="s">
        <v>423</v>
      </c>
      <c r="B44" s="397">
        <v>0</v>
      </c>
      <c r="C44" s="397">
        <v>0</v>
      </c>
      <c r="D44" s="397">
        <v>49020</v>
      </c>
      <c r="E44" s="398">
        <v>49020</v>
      </c>
      <c r="F44" s="399">
        <v>0</v>
      </c>
      <c r="G44" s="436"/>
      <c r="H44" s="1417" t="s">
        <v>3</v>
      </c>
      <c r="I44" s="397">
        <v>0</v>
      </c>
      <c r="J44" s="372"/>
      <c r="K44" s="1418" t="s">
        <v>3</v>
      </c>
    </row>
    <row r="45" spans="1:11" s="423" customFormat="1" ht="16.5" customHeight="1" thickBot="1">
      <c r="A45" s="468" t="s">
        <v>424</v>
      </c>
      <c r="B45" s="402">
        <v>158787.0860167208</v>
      </c>
      <c r="C45" s="402">
        <v>261433.24613751925</v>
      </c>
      <c r="D45" s="402">
        <v>168931.81505315704</v>
      </c>
      <c r="E45" s="403">
        <v>176122.45253875758</v>
      </c>
      <c r="F45" s="404">
        <v>102646.16012079845</v>
      </c>
      <c r="G45" s="447"/>
      <c r="H45" s="403">
        <v>64.64389686576241</v>
      </c>
      <c r="I45" s="402">
        <v>7190.637485600542</v>
      </c>
      <c r="J45" s="403"/>
      <c r="K45" s="405">
        <v>4.256532426019277</v>
      </c>
    </row>
    <row r="46" spans="1:11" s="423" customFormat="1" ht="16.5" customHeight="1" thickTop="1">
      <c r="A46" s="413" t="s">
        <v>341</v>
      </c>
      <c r="B46" s="470"/>
      <c r="C46" s="353"/>
      <c r="D46" s="408"/>
      <c r="E46" s="408"/>
      <c r="F46" s="379"/>
      <c r="G46" s="379"/>
      <c r="H46" s="379"/>
      <c r="I46" s="379"/>
      <c r="J46" s="379"/>
      <c r="K46" s="379"/>
    </row>
    <row r="50" ht="16.5" customHeight="1">
      <c r="I50" s="1407"/>
    </row>
    <row r="59" ht="16.5" customHeight="1">
      <c r="C59" s="1424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K44" activeCellId="8" sqref="H21 H22 K22 H38 K38 H43 H44 K43 K44"/>
    </sheetView>
  </sheetViews>
  <sheetFormatPr defaultColWidth="11.00390625" defaultRowHeight="16.5" customHeight="1"/>
  <cols>
    <col min="1" max="1" width="46.7109375" style="423" bestFit="1" customWidth="1"/>
    <col min="2" max="2" width="11.57421875" style="423" bestFit="1" customWidth="1"/>
    <col min="3" max="3" width="12.00390625" style="423" bestFit="1" customWidth="1"/>
    <col min="4" max="4" width="12.00390625" style="423" customWidth="1"/>
    <col min="5" max="5" width="12.00390625" style="423" bestFit="1" customWidth="1"/>
    <col min="6" max="6" width="10.57421875" style="423" bestFit="1" customWidth="1"/>
    <col min="7" max="7" width="2.421875" style="423" bestFit="1" customWidth="1"/>
    <col min="8" max="8" width="8.00390625" style="423" bestFit="1" customWidth="1"/>
    <col min="9" max="9" width="10.7109375" style="423" customWidth="1"/>
    <col min="10" max="10" width="2.140625" style="423" customWidth="1"/>
    <col min="11" max="11" width="8.28125" style="423" bestFit="1" customWidth="1"/>
    <col min="12" max="16384" width="11.00390625" style="352" customWidth="1"/>
  </cols>
  <sheetData>
    <row r="1" spans="1:11" s="423" customFormat="1" ht="12.75">
      <c r="A1" s="1675" t="s">
        <v>1113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</row>
    <row r="2" spans="1:11" s="423" customFormat="1" ht="16.5" customHeight="1">
      <c r="A2" s="1676" t="s">
        <v>120</v>
      </c>
      <c r="B2" s="1676"/>
      <c r="C2" s="1676"/>
      <c r="D2" s="1676"/>
      <c r="E2" s="1676"/>
      <c r="F2" s="1676"/>
      <c r="G2" s="1676"/>
      <c r="H2" s="1676"/>
      <c r="I2" s="1676"/>
      <c r="J2" s="1676"/>
      <c r="K2" s="1676"/>
    </row>
    <row r="3" spans="1:11" s="423" customFormat="1" ht="16.5" customHeight="1" thickBot="1">
      <c r="A3" s="406"/>
      <c r="B3" s="470"/>
      <c r="C3" s="353"/>
      <c r="D3" s="353"/>
      <c r="E3" s="353"/>
      <c r="F3" s="353"/>
      <c r="G3" s="353"/>
      <c r="H3" s="353"/>
      <c r="I3" s="1677" t="s">
        <v>1</v>
      </c>
      <c r="J3" s="1677"/>
      <c r="K3" s="1677"/>
    </row>
    <row r="4" spans="1:11" s="423" customFormat="1" ht="13.5" thickTop="1">
      <c r="A4" s="355"/>
      <c r="B4" s="472">
        <v>2015</v>
      </c>
      <c r="C4" s="472">
        <v>2015</v>
      </c>
      <c r="D4" s="472">
        <v>2016</v>
      </c>
      <c r="E4" s="473">
        <v>2016</v>
      </c>
      <c r="F4" s="1692" t="s">
        <v>305</v>
      </c>
      <c r="G4" s="1693"/>
      <c r="H4" s="1693"/>
      <c r="I4" s="1693"/>
      <c r="J4" s="1693"/>
      <c r="K4" s="1694"/>
    </row>
    <row r="5" spans="1:11" s="423" customFormat="1" ht="12.75">
      <c r="A5" s="427" t="s">
        <v>346</v>
      </c>
      <c r="B5" s="454" t="s">
        <v>307</v>
      </c>
      <c r="C5" s="454" t="s">
        <v>308</v>
      </c>
      <c r="D5" s="454" t="s">
        <v>309</v>
      </c>
      <c r="E5" s="455" t="s">
        <v>310</v>
      </c>
      <c r="F5" s="1680" t="s">
        <v>19</v>
      </c>
      <c r="G5" s="1681"/>
      <c r="H5" s="1682"/>
      <c r="I5" s="1681" t="s">
        <v>41</v>
      </c>
      <c r="J5" s="1681"/>
      <c r="K5" s="1683"/>
    </row>
    <row r="6" spans="1:11" s="423" customFormat="1" ht="12.75">
      <c r="A6" s="427"/>
      <c r="B6" s="454"/>
      <c r="C6" s="454"/>
      <c r="D6" s="454"/>
      <c r="E6" s="455"/>
      <c r="F6" s="432" t="s">
        <v>13</v>
      </c>
      <c r="G6" s="433" t="s">
        <v>122</v>
      </c>
      <c r="H6" s="434" t="s">
        <v>311</v>
      </c>
      <c r="I6" s="429" t="s">
        <v>13</v>
      </c>
      <c r="J6" s="433" t="s">
        <v>122</v>
      </c>
      <c r="K6" s="435" t="s">
        <v>311</v>
      </c>
    </row>
    <row r="7" spans="1:11" s="423" customFormat="1" ht="16.5" customHeight="1">
      <c r="A7" s="370" t="s">
        <v>392</v>
      </c>
      <c r="B7" s="371">
        <v>230725.30529552922</v>
      </c>
      <c r="C7" s="371">
        <v>227941.71784731522</v>
      </c>
      <c r="D7" s="371">
        <v>268895.3912011067</v>
      </c>
      <c r="E7" s="372">
        <v>281814.50013679726</v>
      </c>
      <c r="F7" s="373">
        <v>-2783.587448214006</v>
      </c>
      <c r="G7" s="436"/>
      <c r="H7" s="372">
        <v>-1.206450867904841</v>
      </c>
      <c r="I7" s="371">
        <v>12919.108935690543</v>
      </c>
      <c r="J7" s="437"/>
      <c r="K7" s="376">
        <v>4.804511106710769</v>
      </c>
    </row>
    <row r="8" spans="1:11" s="423" customFormat="1" ht="16.5" customHeight="1">
      <c r="A8" s="378" t="s">
        <v>393</v>
      </c>
      <c r="B8" s="379">
        <v>5539.380841598802</v>
      </c>
      <c r="C8" s="379">
        <v>5358.3360338961475</v>
      </c>
      <c r="D8" s="379">
        <v>7238.34461965747</v>
      </c>
      <c r="E8" s="380">
        <v>6118.247824332871</v>
      </c>
      <c r="F8" s="381">
        <v>-181.0448077026549</v>
      </c>
      <c r="G8" s="438"/>
      <c r="H8" s="380">
        <v>-3.2683220901345518</v>
      </c>
      <c r="I8" s="379">
        <v>-1120.096795324599</v>
      </c>
      <c r="J8" s="380"/>
      <c r="K8" s="383">
        <v>-15.474488355841833</v>
      </c>
    </row>
    <row r="9" spans="1:11" s="423" customFormat="1" ht="16.5" customHeight="1">
      <c r="A9" s="378" t="s">
        <v>394</v>
      </c>
      <c r="B9" s="379">
        <v>5502.783634638802</v>
      </c>
      <c r="C9" s="379">
        <v>5305.515188386147</v>
      </c>
      <c r="D9" s="379">
        <v>7185.50541030747</v>
      </c>
      <c r="E9" s="380">
        <v>6033.80672351287</v>
      </c>
      <c r="F9" s="381">
        <v>-197.26844625265494</v>
      </c>
      <c r="G9" s="438"/>
      <c r="H9" s="380">
        <v>-3.584884657483057</v>
      </c>
      <c r="I9" s="379">
        <v>-1151.6986867945998</v>
      </c>
      <c r="J9" s="380"/>
      <c r="K9" s="383">
        <v>-16.028081826262493</v>
      </c>
    </row>
    <row r="10" spans="1:11" s="423" customFormat="1" ht="16.5" customHeight="1">
      <c r="A10" s="378" t="s">
        <v>395</v>
      </c>
      <c r="B10" s="379">
        <v>36.59720696</v>
      </c>
      <c r="C10" s="379">
        <v>52.820845510000005</v>
      </c>
      <c r="D10" s="379">
        <v>52.839209350000004</v>
      </c>
      <c r="E10" s="380">
        <v>84.44110082</v>
      </c>
      <c r="F10" s="381">
        <v>16.223638550000004</v>
      </c>
      <c r="G10" s="438"/>
      <c r="H10" s="380">
        <v>44.33026424047089</v>
      </c>
      <c r="I10" s="379">
        <v>31.601891469999998</v>
      </c>
      <c r="J10" s="380"/>
      <c r="K10" s="383">
        <v>59.807653934927764</v>
      </c>
    </row>
    <row r="11" spans="1:11" s="423" customFormat="1" ht="16.5" customHeight="1">
      <c r="A11" s="378" t="s">
        <v>396</v>
      </c>
      <c r="B11" s="379">
        <v>120640.84178132276</v>
      </c>
      <c r="C11" s="379">
        <v>120334.40245839057</v>
      </c>
      <c r="D11" s="379">
        <v>143419.26116404336</v>
      </c>
      <c r="E11" s="380">
        <v>155434.19272766775</v>
      </c>
      <c r="F11" s="381">
        <v>-306.43932293218677</v>
      </c>
      <c r="G11" s="438"/>
      <c r="H11" s="380">
        <v>-0.2540096027244637</v>
      </c>
      <c r="I11" s="379">
        <v>12014.931563624385</v>
      </c>
      <c r="J11" s="380"/>
      <c r="K11" s="383">
        <v>8.37748811847641</v>
      </c>
    </row>
    <row r="12" spans="1:11" s="423" customFormat="1" ht="16.5" customHeight="1">
      <c r="A12" s="378" t="s">
        <v>394</v>
      </c>
      <c r="B12" s="379">
        <v>120543.67779757036</v>
      </c>
      <c r="C12" s="379">
        <v>120318.48918743218</v>
      </c>
      <c r="D12" s="379">
        <v>143392.19525063335</v>
      </c>
      <c r="E12" s="380">
        <v>155404.76012110125</v>
      </c>
      <c r="F12" s="381">
        <v>-225.1886101381824</v>
      </c>
      <c r="G12" s="438"/>
      <c r="H12" s="380">
        <v>-0.186810801074398</v>
      </c>
      <c r="I12" s="379">
        <v>12012.564870467904</v>
      </c>
      <c r="J12" s="380"/>
      <c r="K12" s="383">
        <v>8.377418903079976</v>
      </c>
    </row>
    <row r="13" spans="1:11" s="423" customFormat="1" ht="16.5" customHeight="1">
      <c r="A13" s="378" t="s">
        <v>395</v>
      </c>
      <c r="B13" s="379">
        <v>97.16398375240001</v>
      </c>
      <c r="C13" s="379">
        <v>15.913270958399998</v>
      </c>
      <c r="D13" s="379">
        <v>27.065913409999993</v>
      </c>
      <c r="E13" s="380">
        <v>29.432606566483972</v>
      </c>
      <c r="F13" s="381">
        <v>-81.25071279400001</v>
      </c>
      <c r="G13" s="438"/>
      <c r="H13" s="380">
        <v>-83.62225348957357</v>
      </c>
      <c r="I13" s="379">
        <v>2.3666931564839793</v>
      </c>
      <c r="J13" s="380"/>
      <c r="K13" s="383">
        <v>8.744183581144398</v>
      </c>
    </row>
    <row r="14" spans="1:11" s="423" customFormat="1" ht="16.5" customHeight="1">
      <c r="A14" s="378" t="s">
        <v>397</v>
      </c>
      <c r="B14" s="379">
        <v>62212.660399759996</v>
      </c>
      <c r="C14" s="379">
        <v>59793.87639869674</v>
      </c>
      <c r="D14" s="379">
        <v>68222.08407312</v>
      </c>
      <c r="E14" s="380">
        <v>71496.21917770001</v>
      </c>
      <c r="F14" s="381">
        <v>-2418.784001063257</v>
      </c>
      <c r="G14" s="438"/>
      <c r="H14" s="380">
        <v>-3.8879288966600574</v>
      </c>
      <c r="I14" s="379">
        <v>3274.135104580011</v>
      </c>
      <c r="J14" s="380"/>
      <c r="K14" s="383">
        <v>4.799230555710983</v>
      </c>
    </row>
    <row r="15" spans="1:11" s="423" customFormat="1" ht="16.5" customHeight="1">
      <c r="A15" s="378" t="s">
        <v>394</v>
      </c>
      <c r="B15" s="379">
        <v>62182.04449976</v>
      </c>
      <c r="C15" s="379">
        <v>59792.82039869674</v>
      </c>
      <c r="D15" s="379">
        <v>68221.01707312</v>
      </c>
      <c r="E15" s="380">
        <v>71494.8308951</v>
      </c>
      <c r="F15" s="381">
        <v>-2389.224101063257</v>
      </c>
      <c r="G15" s="438"/>
      <c r="H15" s="380">
        <v>-3.8423054762576654</v>
      </c>
      <c r="I15" s="379">
        <v>3273.813821980002</v>
      </c>
      <c r="J15" s="380"/>
      <c r="K15" s="383">
        <v>4.79883467358907</v>
      </c>
    </row>
    <row r="16" spans="1:11" s="423" customFormat="1" ht="16.5" customHeight="1">
      <c r="A16" s="378" t="s">
        <v>395</v>
      </c>
      <c r="B16" s="379">
        <v>30.615900000000003</v>
      </c>
      <c r="C16" s="379">
        <v>1.056</v>
      </c>
      <c r="D16" s="379">
        <v>1.067</v>
      </c>
      <c r="E16" s="380">
        <v>1.3882826000000001</v>
      </c>
      <c r="F16" s="381">
        <v>-29.559900000000003</v>
      </c>
      <c r="G16" s="438"/>
      <c r="H16" s="380">
        <v>-96.55081183306713</v>
      </c>
      <c r="I16" s="379">
        <v>0.3212826000000002</v>
      </c>
      <c r="J16" s="380"/>
      <c r="K16" s="383">
        <v>30.11083411433929</v>
      </c>
    </row>
    <row r="17" spans="1:11" s="423" customFormat="1" ht="16.5" customHeight="1">
      <c r="A17" s="378" t="s">
        <v>398</v>
      </c>
      <c r="B17" s="379">
        <v>41997.04531858469</v>
      </c>
      <c r="C17" s="379">
        <v>42208.78986692177</v>
      </c>
      <c r="D17" s="379">
        <v>49807.39395663588</v>
      </c>
      <c r="E17" s="380">
        <v>48512.173581356576</v>
      </c>
      <c r="F17" s="381">
        <v>211.74454833707568</v>
      </c>
      <c r="G17" s="438"/>
      <c r="H17" s="380">
        <v>0.5041891560008716</v>
      </c>
      <c r="I17" s="379">
        <v>-1295.2203752793066</v>
      </c>
      <c r="J17" s="380"/>
      <c r="K17" s="383">
        <v>-2.6004580291973762</v>
      </c>
    </row>
    <row r="18" spans="1:11" s="423" customFormat="1" ht="16.5" customHeight="1">
      <c r="A18" s="378" t="s">
        <v>394</v>
      </c>
      <c r="B18" s="379">
        <v>41472.60886178549</v>
      </c>
      <c r="C18" s="379">
        <v>41676.828444719366</v>
      </c>
      <c r="D18" s="379">
        <v>49586.51979690588</v>
      </c>
      <c r="E18" s="380">
        <v>48288.27068342658</v>
      </c>
      <c r="F18" s="381">
        <v>204.21958293387434</v>
      </c>
      <c r="G18" s="438"/>
      <c r="H18" s="380">
        <v>0.4924203915275037</v>
      </c>
      <c r="I18" s="379">
        <v>-1298.2491134793017</v>
      </c>
      <c r="J18" s="380"/>
      <c r="K18" s="383">
        <v>-2.6181492849197907</v>
      </c>
    </row>
    <row r="19" spans="1:11" s="423" customFormat="1" ht="16.5" customHeight="1">
      <c r="A19" s="378" t="s">
        <v>395</v>
      </c>
      <c r="B19" s="379">
        <v>524.4364567992001</v>
      </c>
      <c r="C19" s="379">
        <v>531.9614222024</v>
      </c>
      <c r="D19" s="379">
        <v>220.87415972999997</v>
      </c>
      <c r="E19" s="380">
        <v>223.90289793000002</v>
      </c>
      <c r="F19" s="381">
        <v>7.524965403199872</v>
      </c>
      <c r="G19" s="438"/>
      <c r="H19" s="380">
        <v>1.4348669520664319</v>
      </c>
      <c r="I19" s="379">
        <v>3.028738200000049</v>
      </c>
      <c r="J19" s="380"/>
      <c r="K19" s="383">
        <v>1.3712505816445102</v>
      </c>
    </row>
    <row r="20" spans="1:11" s="423" customFormat="1" ht="16.5" customHeight="1">
      <c r="A20" s="378" t="s">
        <v>399</v>
      </c>
      <c r="B20" s="379">
        <v>335.3769542630001</v>
      </c>
      <c r="C20" s="379">
        <v>246.31308941000003</v>
      </c>
      <c r="D20" s="379">
        <v>208.30738765</v>
      </c>
      <c r="E20" s="380">
        <v>253.66682574</v>
      </c>
      <c r="F20" s="381">
        <v>-89.06386485300004</v>
      </c>
      <c r="G20" s="438"/>
      <c r="H20" s="380">
        <v>-26.5563461415291</v>
      </c>
      <c r="I20" s="379">
        <v>45.35943809</v>
      </c>
      <c r="J20" s="380"/>
      <c r="K20" s="383">
        <v>21.775242156179957</v>
      </c>
    </row>
    <row r="21" spans="1:11" s="423" customFormat="1" ht="16.5" customHeight="1">
      <c r="A21" s="370" t="s">
        <v>400</v>
      </c>
      <c r="B21" s="371">
        <v>0</v>
      </c>
      <c r="C21" s="371">
        <v>0</v>
      </c>
      <c r="D21" s="371">
        <v>5</v>
      </c>
      <c r="E21" s="372">
        <v>5</v>
      </c>
      <c r="F21" s="373">
        <v>0</v>
      </c>
      <c r="G21" s="436"/>
      <c r="H21" s="1423" t="s">
        <v>3</v>
      </c>
      <c r="I21" s="371">
        <v>0</v>
      </c>
      <c r="J21" s="372"/>
      <c r="K21" s="376">
        <v>0</v>
      </c>
    </row>
    <row r="22" spans="1:11" s="423" customFormat="1" ht="16.5" customHeight="1">
      <c r="A22" s="370" t="s">
        <v>401</v>
      </c>
      <c r="B22" s="371">
        <v>0</v>
      </c>
      <c r="C22" s="371">
        <v>0</v>
      </c>
      <c r="D22" s="371">
        <v>0</v>
      </c>
      <c r="E22" s="372">
        <v>0</v>
      </c>
      <c r="F22" s="373">
        <v>0</v>
      </c>
      <c r="G22" s="436"/>
      <c r="H22" s="1423" t="s">
        <v>3</v>
      </c>
      <c r="I22" s="371">
        <v>0</v>
      </c>
      <c r="J22" s="372"/>
      <c r="K22" s="1418" t="s">
        <v>3</v>
      </c>
    </row>
    <row r="23" spans="1:11" s="423" customFormat="1" ht="16.5" customHeight="1">
      <c r="A23" s="458" t="s">
        <v>402</v>
      </c>
      <c r="B23" s="371">
        <v>57998.07882860672</v>
      </c>
      <c r="C23" s="371">
        <v>57894.42163828195</v>
      </c>
      <c r="D23" s="371">
        <v>62786.0734132239</v>
      </c>
      <c r="E23" s="372">
        <v>71994.07245589102</v>
      </c>
      <c r="F23" s="373">
        <v>-103.65719032476773</v>
      </c>
      <c r="G23" s="436"/>
      <c r="H23" s="372">
        <v>-0.17872521369387206</v>
      </c>
      <c r="I23" s="371">
        <v>9207.999042667114</v>
      </c>
      <c r="J23" s="372"/>
      <c r="K23" s="376">
        <v>14.665671130706098</v>
      </c>
    </row>
    <row r="24" spans="1:11" s="423" customFormat="1" ht="16.5" customHeight="1">
      <c r="A24" s="459" t="s">
        <v>403</v>
      </c>
      <c r="B24" s="379">
        <v>27534.729094000002</v>
      </c>
      <c r="C24" s="379">
        <v>26186.301721500004</v>
      </c>
      <c r="D24" s="379">
        <v>29278.22021075</v>
      </c>
      <c r="E24" s="380">
        <v>31552.192796569998</v>
      </c>
      <c r="F24" s="381">
        <v>-1348.4273724999985</v>
      </c>
      <c r="G24" s="438"/>
      <c r="H24" s="380">
        <v>-4.897187722082327</v>
      </c>
      <c r="I24" s="379">
        <v>2273.9725858199963</v>
      </c>
      <c r="J24" s="380"/>
      <c r="K24" s="383">
        <v>7.766771919370523</v>
      </c>
    </row>
    <row r="25" spans="1:11" s="423" customFormat="1" ht="16.5" customHeight="1">
      <c r="A25" s="459" t="s">
        <v>404</v>
      </c>
      <c r="B25" s="379">
        <v>11783.224564359436</v>
      </c>
      <c r="C25" s="379">
        <v>16238.803400636205</v>
      </c>
      <c r="D25" s="379">
        <v>12137.73240106091</v>
      </c>
      <c r="E25" s="380">
        <v>21260.974585866003</v>
      </c>
      <c r="F25" s="381">
        <v>4455.578836276769</v>
      </c>
      <c r="G25" s="438"/>
      <c r="H25" s="380">
        <v>37.8128992784666</v>
      </c>
      <c r="I25" s="379">
        <v>9123.242184805093</v>
      </c>
      <c r="J25" s="380"/>
      <c r="K25" s="383">
        <v>75.164304858193</v>
      </c>
    </row>
    <row r="26" spans="1:11" s="423" customFormat="1" ht="16.5" customHeight="1">
      <c r="A26" s="459" t="s">
        <v>405</v>
      </c>
      <c r="B26" s="379">
        <v>18680.12517024728</v>
      </c>
      <c r="C26" s="379">
        <v>15469.316516145745</v>
      </c>
      <c r="D26" s="379">
        <v>21370.12080141299</v>
      </c>
      <c r="E26" s="380">
        <v>19180.90507345501</v>
      </c>
      <c r="F26" s="381">
        <v>-3210.8086541015346</v>
      </c>
      <c r="G26" s="438"/>
      <c r="H26" s="380">
        <v>-17.18836798382669</v>
      </c>
      <c r="I26" s="379">
        <v>-2189.2157279579806</v>
      </c>
      <c r="J26" s="380"/>
      <c r="K26" s="383">
        <v>-10.244283353855584</v>
      </c>
    </row>
    <row r="27" spans="1:11" s="423" customFormat="1" ht="16.5" customHeight="1">
      <c r="A27" s="460" t="s">
        <v>406</v>
      </c>
      <c r="B27" s="461">
        <v>288723.38412413595</v>
      </c>
      <c r="C27" s="461">
        <v>285836.13948559714</v>
      </c>
      <c r="D27" s="461">
        <v>331686.4646143306</v>
      </c>
      <c r="E27" s="462">
        <v>353813.57259268826</v>
      </c>
      <c r="F27" s="463">
        <v>-2887.244638538803</v>
      </c>
      <c r="G27" s="464"/>
      <c r="H27" s="462">
        <v>-1.0000037396684984</v>
      </c>
      <c r="I27" s="461">
        <v>22127.107978357642</v>
      </c>
      <c r="J27" s="462"/>
      <c r="K27" s="465">
        <v>6.671091629887882</v>
      </c>
    </row>
    <row r="28" spans="1:11" s="423" customFormat="1" ht="16.5" customHeight="1">
      <c r="A28" s="370" t="s">
        <v>407</v>
      </c>
      <c r="B28" s="371">
        <v>18683.720312650003</v>
      </c>
      <c r="C28" s="371">
        <v>21407.971652115993</v>
      </c>
      <c r="D28" s="371">
        <v>21923.102081426</v>
      </c>
      <c r="E28" s="372">
        <v>22172.978018208</v>
      </c>
      <c r="F28" s="373">
        <v>2724.251339465991</v>
      </c>
      <c r="G28" s="436"/>
      <c r="H28" s="372">
        <v>14.580882682243477</v>
      </c>
      <c r="I28" s="371">
        <v>249.87593678199846</v>
      </c>
      <c r="J28" s="372"/>
      <c r="K28" s="376">
        <v>1.139783666809187</v>
      </c>
    </row>
    <row r="29" spans="1:11" s="423" customFormat="1" ht="16.5" customHeight="1">
      <c r="A29" s="378" t="s">
        <v>408</v>
      </c>
      <c r="B29" s="379">
        <v>6894.109523590002</v>
      </c>
      <c r="C29" s="379">
        <v>6709.380706689999</v>
      </c>
      <c r="D29" s="379">
        <v>7819.680767149999</v>
      </c>
      <c r="E29" s="380">
        <v>8329.047078450001</v>
      </c>
      <c r="F29" s="381">
        <v>-184.72881690000304</v>
      </c>
      <c r="G29" s="438"/>
      <c r="H29" s="380">
        <v>-2.6795167130418367</v>
      </c>
      <c r="I29" s="379">
        <v>509.36631130000205</v>
      </c>
      <c r="J29" s="380"/>
      <c r="K29" s="383">
        <v>6.513901608871539</v>
      </c>
    </row>
    <row r="30" spans="1:11" s="423" customFormat="1" ht="16.5" customHeight="1">
      <c r="A30" s="378" t="s">
        <v>409</v>
      </c>
      <c r="B30" s="379">
        <v>11483.83710593</v>
      </c>
      <c r="C30" s="379">
        <v>14258.158325199998</v>
      </c>
      <c r="D30" s="379">
        <v>13738.88305825</v>
      </c>
      <c r="E30" s="380">
        <v>13545.55193845</v>
      </c>
      <c r="F30" s="381">
        <v>2774.3212192699975</v>
      </c>
      <c r="G30" s="438"/>
      <c r="H30" s="380">
        <v>24.158486346322338</v>
      </c>
      <c r="I30" s="379">
        <v>-193.33111979999921</v>
      </c>
      <c r="J30" s="380"/>
      <c r="K30" s="383">
        <v>-1.407182221293504</v>
      </c>
    </row>
    <row r="31" spans="1:11" s="423" customFormat="1" ht="16.5" customHeight="1">
      <c r="A31" s="378" t="s">
        <v>410</v>
      </c>
      <c r="B31" s="379">
        <v>84.49011687999999</v>
      </c>
      <c r="C31" s="379">
        <v>159.53294558000002</v>
      </c>
      <c r="D31" s="379">
        <v>71.68099706999998</v>
      </c>
      <c r="E31" s="380">
        <v>130.32281899999998</v>
      </c>
      <c r="F31" s="381">
        <v>75.04282870000003</v>
      </c>
      <c r="G31" s="438"/>
      <c r="H31" s="380">
        <v>88.81846950996908</v>
      </c>
      <c r="I31" s="379">
        <v>58.641821930000006</v>
      </c>
      <c r="J31" s="380"/>
      <c r="K31" s="383">
        <v>81.80943949863507</v>
      </c>
    </row>
    <row r="32" spans="1:11" s="423" customFormat="1" ht="16.5" customHeight="1">
      <c r="A32" s="378" t="s">
        <v>411</v>
      </c>
      <c r="B32" s="379">
        <v>220.86995025000002</v>
      </c>
      <c r="C32" s="379">
        <v>276.51111412600005</v>
      </c>
      <c r="D32" s="379">
        <v>292.59525895600007</v>
      </c>
      <c r="E32" s="380">
        <v>147.864182308</v>
      </c>
      <c r="F32" s="381">
        <v>55.641163876000036</v>
      </c>
      <c r="G32" s="438"/>
      <c r="H32" s="380">
        <v>25.191821618568067</v>
      </c>
      <c r="I32" s="379">
        <v>-144.73107664800006</v>
      </c>
      <c r="J32" s="380"/>
      <c r="K32" s="383">
        <v>-49.464600747261066</v>
      </c>
    </row>
    <row r="33" spans="1:11" s="423" customFormat="1" ht="16.5" customHeight="1">
      <c r="A33" s="378" t="s">
        <v>412</v>
      </c>
      <c r="B33" s="379">
        <v>0.413616</v>
      </c>
      <c r="C33" s="379">
        <v>4.38856052</v>
      </c>
      <c r="D33" s="379">
        <v>0.262</v>
      </c>
      <c r="E33" s="380">
        <v>20.192</v>
      </c>
      <c r="F33" s="381">
        <v>3.97494452</v>
      </c>
      <c r="G33" s="438"/>
      <c r="H33" s="380">
        <v>961.0229101388729</v>
      </c>
      <c r="I33" s="379">
        <v>19.93</v>
      </c>
      <c r="J33" s="380"/>
      <c r="K33" s="383">
        <v>7606.8702290076335</v>
      </c>
    </row>
    <row r="34" spans="1:11" s="423" customFormat="1" ht="16.5" customHeight="1">
      <c r="A34" s="439" t="s">
        <v>413</v>
      </c>
      <c r="B34" s="371">
        <v>253591.78598665103</v>
      </c>
      <c r="C34" s="371">
        <v>247827.14517630357</v>
      </c>
      <c r="D34" s="371">
        <v>294699.9861287151</v>
      </c>
      <c r="E34" s="372">
        <v>316365.3773689827</v>
      </c>
      <c r="F34" s="373">
        <v>-5764.640810347453</v>
      </c>
      <c r="G34" s="436"/>
      <c r="H34" s="372">
        <v>-2.2731969759662887</v>
      </c>
      <c r="I34" s="371">
        <v>21665.391240267607</v>
      </c>
      <c r="J34" s="372"/>
      <c r="K34" s="376">
        <v>7.351677047858729</v>
      </c>
    </row>
    <row r="35" spans="1:11" s="423" customFormat="1" ht="16.5" customHeight="1">
      <c r="A35" s="378" t="s">
        <v>414</v>
      </c>
      <c r="B35" s="379">
        <v>3087.8</v>
      </c>
      <c r="C35" s="379">
        <v>3795.6</v>
      </c>
      <c r="D35" s="379">
        <v>5561.099999999999</v>
      </c>
      <c r="E35" s="380">
        <v>5824.2</v>
      </c>
      <c r="F35" s="381">
        <v>707.7999999999997</v>
      </c>
      <c r="G35" s="438"/>
      <c r="H35" s="380">
        <v>22.922469071831067</v>
      </c>
      <c r="I35" s="379">
        <v>263.10000000000036</v>
      </c>
      <c r="J35" s="380"/>
      <c r="K35" s="383">
        <v>4.731078383773001</v>
      </c>
    </row>
    <row r="36" spans="1:11" s="423" customFormat="1" ht="16.5" customHeight="1">
      <c r="A36" s="378" t="s">
        <v>415</v>
      </c>
      <c r="B36" s="379">
        <v>195.92159383</v>
      </c>
      <c r="C36" s="379">
        <v>195.69645653</v>
      </c>
      <c r="D36" s="379">
        <v>188.23284962165576</v>
      </c>
      <c r="E36" s="380">
        <v>246.46816335999995</v>
      </c>
      <c r="F36" s="381">
        <v>-0.2251373000000001</v>
      </c>
      <c r="G36" s="438"/>
      <c r="H36" s="380">
        <v>-0.11491193778024815</v>
      </c>
      <c r="I36" s="379">
        <v>58.23531373834419</v>
      </c>
      <c r="J36" s="380"/>
      <c r="K36" s="383">
        <v>30.937912195132782</v>
      </c>
    </row>
    <row r="37" spans="1:11" s="423" customFormat="1" ht="16.5" customHeight="1">
      <c r="A37" s="384" t="s">
        <v>416</v>
      </c>
      <c r="B37" s="379">
        <v>54041.7393191083</v>
      </c>
      <c r="C37" s="379">
        <v>51596.8305143283</v>
      </c>
      <c r="D37" s="379">
        <v>54167.32747020741</v>
      </c>
      <c r="E37" s="380">
        <v>53304.33074777435</v>
      </c>
      <c r="F37" s="381">
        <v>-2444.9088047800033</v>
      </c>
      <c r="G37" s="438"/>
      <c r="H37" s="380">
        <v>-4.524111983781991</v>
      </c>
      <c r="I37" s="379">
        <v>-862.9967224330612</v>
      </c>
      <c r="J37" s="380"/>
      <c r="K37" s="383">
        <v>-1.5932052821098073</v>
      </c>
    </row>
    <row r="38" spans="1:11" s="423" customFormat="1" ht="16.5" customHeight="1">
      <c r="A38" s="466" t="s">
        <v>417</v>
      </c>
      <c r="B38" s="379">
        <v>0</v>
      </c>
      <c r="C38" s="379">
        <v>0</v>
      </c>
      <c r="D38" s="379">
        <v>0</v>
      </c>
      <c r="E38" s="380">
        <v>0</v>
      </c>
      <c r="F38" s="381">
        <v>0</v>
      </c>
      <c r="G38" s="438"/>
      <c r="H38" s="1421" t="s">
        <v>3</v>
      </c>
      <c r="I38" s="379">
        <v>0</v>
      </c>
      <c r="J38" s="380"/>
      <c r="K38" s="1422" t="s">
        <v>3</v>
      </c>
    </row>
    <row r="39" spans="1:13" s="423" customFormat="1" ht="16.5" customHeight="1">
      <c r="A39" s="466" t="s">
        <v>418</v>
      </c>
      <c r="B39" s="379">
        <v>54041.7393191083</v>
      </c>
      <c r="C39" s="379">
        <v>51596.8305143283</v>
      </c>
      <c r="D39" s="379">
        <v>54167.32747020741</v>
      </c>
      <c r="E39" s="380">
        <v>53304.33074777435</v>
      </c>
      <c r="F39" s="381">
        <v>-2444.9088047800033</v>
      </c>
      <c r="G39" s="438"/>
      <c r="H39" s="380">
        <v>-4.524111983781991</v>
      </c>
      <c r="I39" s="379">
        <v>-862.9967224330612</v>
      </c>
      <c r="J39" s="380"/>
      <c r="K39" s="383">
        <v>-1.5932052821098073</v>
      </c>
      <c r="M39" s="1408"/>
    </row>
    <row r="40" spans="1:11" s="423" customFormat="1" ht="16.5" customHeight="1">
      <c r="A40" s="378" t="s">
        <v>419</v>
      </c>
      <c r="B40" s="379">
        <v>196266.32507371274</v>
      </c>
      <c r="C40" s="379">
        <v>192239.0182054453</v>
      </c>
      <c r="D40" s="379">
        <v>234783.325808886</v>
      </c>
      <c r="E40" s="380">
        <v>256990.37845784833</v>
      </c>
      <c r="F40" s="381">
        <v>-4027.3068682674493</v>
      </c>
      <c r="G40" s="438"/>
      <c r="H40" s="380">
        <v>-2.051960195797671</v>
      </c>
      <c r="I40" s="379">
        <v>22207.05264896233</v>
      </c>
      <c r="J40" s="380"/>
      <c r="K40" s="383">
        <v>9.458530571731872</v>
      </c>
    </row>
    <row r="41" spans="1:11" s="423" customFormat="1" ht="16.5" customHeight="1">
      <c r="A41" s="384" t="s">
        <v>420</v>
      </c>
      <c r="B41" s="379">
        <v>193415.79534573623</v>
      </c>
      <c r="C41" s="379">
        <v>188031.5478298968</v>
      </c>
      <c r="D41" s="379">
        <v>232698.82148765077</v>
      </c>
      <c r="E41" s="380">
        <v>253548.63664356552</v>
      </c>
      <c r="F41" s="381">
        <v>-5384.247515839437</v>
      </c>
      <c r="G41" s="438"/>
      <c r="H41" s="380">
        <v>-2.7837682575070675</v>
      </c>
      <c r="I41" s="379">
        <v>20849.81515591475</v>
      </c>
      <c r="J41" s="380"/>
      <c r="K41" s="383">
        <v>8.960000322572</v>
      </c>
    </row>
    <row r="42" spans="1:11" s="423" customFormat="1" ht="16.5" customHeight="1">
      <c r="A42" s="384" t="s">
        <v>421</v>
      </c>
      <c r="B42" s="379">
        <v>2850.5297279765</v>
      </c>
      <c r="C42" s="379">
        <v>4207.470375548501</v>
      </c>
      <c r="D42" s="379">
        <v>2084.5043212352234</v>
      </c>
      <c r="E42" s="380">
        <v>3441.7418142827987</v>
      </c>
      <c r="F42" s="381">
        <v>1356.9406475720007</v>
      </c>
      <c r="G42" s="438"/>
      <c r="H42" s="380">
        <v>47.60310458278397</v>
      </c>
      <c r="I42" s="379">
        <v>1357.2374930475753</v>
      </c>
      <c r="J42" s="380"/>
      <c r="K42" s="383">
        <v>65.11080256448264</v>
      </c>
    </row>
    <row r="43" spans="1:11" s="423" customFormat="1" ht="16.5" customHeight="1">
      <c r="A43" s="396" t="s">
        <v>422</v>
      </c>
      <c r="B43" s="397">
        <v>0</v>
      </c>
      <c r="C43" s="397">
        <v>0</v>
      </c>
      <c r="D43" s="397">
        <v>0</v>
      </c>
      <c r="E43" s="398">
        <v>0</v>
      </c>
      <c r="F43" s="399">
        <v>0</v>
      </c>
      <c r="G43" s="471"/>
      <c r="H43" s="1420" t="s">
        <v>3</v>
      </c>
      <c r="I43" s="397">
        <v>0</v>
      </c>
      <c r="J43" s="398"/>
      <c r="K43" s="1419" t="s">
        <v>3</v>
      </c>
    </row>
    <row r="44" spans="1:11" s="423" customFormat="1" ht="16.5" customHeight="1">
      <c r="A44" s="467" t="s">
        <v>423</v>
      </c>
      <c r="B44" s="397">
        <v>0</v>
      </c>
      <c r="C44" s="397">
        <v>0</v>
      </c>
      <c r="D44" s="397">
        <v>60</v>
      </c>
      <c r="E44" s="398">
        <v>60</v>
      </c>
      <c r="F44" s="399">
        <v>0</v>
      </c>
      <c r="G44" s="436"/>
      <c r="H44" s="1417" t="s">
        <v>3</v>
      </c>
      <c r="I44" s="397">
        <v>0</v>
      </c>
      <c r="J44" s="372"/>
      <c r="K44" s="1418" t="s">
        <v>3</v>
      </c>
    </row>
    <row r="45" spans="1:11" s="423" customFormat="1" ht="16.5" customHeight="1" thickBot="1">
      <c r="A45" s="468" t="s">
        <v>424</v>
      </c>
      <c r="B45" s="402">
        <v>16447.873697629497</v>
      </c>
      <c r="C45" s="402">
        <v>16601.027598610646</v>
      </c>
      <c r="D45" s="402">
        <v>15003.376400557077</v>
      </c>
      <c r="E45" s="403">
        <v>15215.2172204242</v>
      </c>
      <c r="F45" s="404">
        <v>153.1539009811495</v>
      </c>
      <c r="G45" s="447"/>
      <c r="H45" s="403">
        <v>0.9311471123663989</v>
      </c>
      <c r="I45" s="402">
        <v>211.84081986712226</v>
      </c>
      <c r="J45" s="403"/>
      <c r="K45" s="405">
        <v>1.4119543108926909</v>
      </c>
    </row>
    <row r="46" spans="1:11" s="423" customFormat="1" ht="16.5" customHeight="1" thickTop="1">
      <c r="A46" s="413" t="s">
        <v>341</v>
      </c>
      <c r="B46" s="470"/>
      <c r="C46" s="353"/>
      <c r="D46" s="408"/>
      <c r="E46" s="408"/>
      <c r="F46" s="379"/>
      <c r="G46" s="379"/>
      <c r="H46" s="379"/>
      <c r="I46" s="379"/>
      <c r="J46" s="379"/>
      <c r="K46" s="37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0.8515625" style="220" bestFit="1" customWidth="1"/>
    <col min="2" max="2" width="12.00390625" style="220" customWidth="1"/>
    <col min="3" max="3" width="12.7109375" style="220" customWidth="1"/>
    <col min="4" max="4" width="12.7109375" style="245" customWidth="1"/>
    <col min="5" max="5" width="13.7109375" style="220" bestFit="1" customWidth="1"/>
    <col min="6" max="6" width="12.7109375" style="220" customWidth="1"/>
    <col min="7" max="7" width="13.7109375" style="220" bestFit="1" customWidth="1"/>
    <col min="8" max="16384" width="9.140625" style="220" customWidth="1"/>
  </cols>
  <sheetData>
    <row r="1" spans="1:7" ht="15">
      <c r="A1" s="1457" t="s">
        <v>210</v>
      </c>
      <c r="B1" s="1457"/>
      <c r="C1" s="1457"/>
      <c r="D1" s="1457"/>
      <c r="E1" s="1457"/>
      <c r="F1" s="1457"/>
      <c r="G1" s="1457"/>
    </row>
    <row r="2" spans="1:7" ht="15.75">
      <c r="A2" s="1458" t="s">
        <v>89</v>
      </c>
      <c r="B2" s="1458"/>
      <c r="C2" s="1458"/>
      <c r="D2" s="1458"/>
      <c r="E2" s="1458"/>
      <c r="F2" s="1458"/>
      <c r="G2" s="1458"/>
    </row>
    <row r="3" spans="1:7" ht="15">
      <c r="A3" s="1459" t="s">
        <v>211</v>
      </c>
      <c r="B3" s="1459"/>
      <c r="C3" s="1459"/>
      <c r="D3" s="1459"/>
      <c r="E3" s="1459"/>
      <c r="F3" s="1459"/>
      <c r="G3" s="1459"/>
    </row>
    <row r="4" spans="1:7" ht="15.75" thickBot="1">
      <c r="A4" s="1460" t="s">
        <v>212</v>
      </c>
      <c r="B4" s="1460"/>
      <c r="C4" s="1460"/>
      <c r="D4" s="1460"/>
      <c r="E4" s="1460"/>
      <c r="F4" s="1460"/>
      <c r="G4" s="1460"/>
    </row>
    <row r="5" spans="1:7" ht="16.5" thickTop="1">
      <c r="A5" s="1461" t="s">
        <v>213</v>
      </c>
      <c r="B5" s="1463" t="s">
        <v>17</v>
      </c>
      <c r="C5" s="1463"/>
      <c r="D5" s="1464" t="s">
        <v>19</v>
      </c>
      <c r="E5" s="1465"/>
      <c r="F5" s="1463" t="s">
        <v>71</v>
      </c>
      <c r="G5" s="1466"/>
    </row>
    <row r="6" spans="1:7" ht="15">
      <c r="A6" s="1462"/>
      <c r="B6" s="221" t="s">
        <v>214</v>
      </c>
      <c r="C6" s="221" t="s">
        <v>215</v>
      </c>
      <c r="D6" s="222" t="s">
        <v>214</v>
      </c>
      <c r="E6" s="222" t="s">
        <v>215</v>
      </c>
      <c r="F6" s="222" t="s">
        <v>214</v>
      </c>
      <c r="G6" s="223" t="s">
        <v>215</v>
      </c>
    </row>
    <row r="7" spans="1:7" ht="15">
      <c r="A7" s="224" t="s">
        <v>216</v>
      </c>
      <c r="B7" s="225">
        <v>99.64</v>
      </c>
      <c r="C7" s="226">
        <v>7.5</v>
      </c>
      <c r="D7" s="226">
        <v>106.52</v>
      </c>
      <c r="E7" s="227">
        <v>6.9</v>
      </c>
      <c r="F7" s="228">
        <v>115.7</v>
      </c>
      <c r="G7" s="229">
        <v>8.61</v>
      </c>
    </row>
    <row r="8" spans="1:7" ht="15">
      <c r="A8" s="224" t="s">
        <v>217</v>
      </c>
      <c r="B8" s="230">
        <v>99.87</v>
      </c>
      <c r="C8" s="231">
        <v>7.6</v>
      </c>
      <c r="D8" s="232">
        <v>107.05</v>
      </c>
      <c r="E8" s="231">
        <v>7.2</v>
      </c>
      <c r="F8" s="233">
        <v>115.5</v>
      </c>
      <c r="G8" s="234">
        <v>7.9</v>
      </c>
    </row>
    <row r="9" spans="1:7" ht="15">
      <c r="A9" s="224" t="s">
        <v>218</v>
      </c>
      <c r="B9" s="235">
        <v>100.17</v>
      </c>
      <c r="C9" s="226">
        <v>7.5</v>
      </c>
      <c r="D9" s="236">
        <v>108.37</v>
      </c>
      <c r="E9" s="226">
        <v>8.2</v>
      </c>
      <c r="F9" s="237">
        <v>115.66</v>
      </c>
      <c r="G9" s="229">
        <v>6.73</v>
      </c>
    </row>
    <row r="10" spans="1:7" ht="15">
      <c r="A10" s="224" t="s">
        <v>219</v>
      </c>
      <c r="B10" s="235">
        <v>100.37</v>
      </c>
      <c r="C10" s="226">
        <v>7.2</v>
      </c>
      <c r="D10" s="236">
        <v>110.85</v>
      </c>
      <c r="E10" s="226">
        <v>10.44</v>
      </c>
      <c r="F10" s="237">
        <v>116.12</v>
      </c>
      <c r="G10" s="229">
        <v>4.75</v>
      </c>
    </row>
    <row r="11" spans="1:7" ht="15">
      <c r="A11" s="224" t="s">
        <v>220</v>
      </c>
      <c r="B11" s="235">
        <v>99.38</v>
      </c>
      <c r="C11" s="226">
        <v>7</v>
      </c>
      <c r="D11" s="236">
        <v>110.88</v>
      </c>
      <c r="E11" s="226">
        <v>11.58</v>
      </c>
      <c r="F11" s="237"/>
      <c r="G11" s="229"/>
    </row>
    <row r="12" spans="1:7" ht="15">
      <c r="A12" s="224" t="s">
        <v>221</v>
      </c>
      <c r="B12" s="235">
        <v>98.58</v>
      </c>
      <c r="C12" s="226">
        <v>6.8</v>
      </c>
      <c r="D12" s="236">
        <v>110.5</v>
      </c>
      <c r="E12" s="226">
        <v>12.1</v>
      </c>
      <c r="F12" s="237"/>
      <c r="G12" s="238"/>
    </row>
    <row r="13" spans="1:7" ht="15">
      <c r="A13" s="224" t="s">
        <v>222</v>
      </c>
      <c r="B13" s="235">
        <v>98.67</v>
      </c>
      <c r="C13" s="236">
        <v>7</v>
      </c>
      <c r="D13" s="236">
        <v>109.8</v>
      </c>
      <c r="E13" s="236">
        <v>11.3</v>
      </c>
      <c r="F13" s="237"/>
      <c r="G13" s="238"/>
    </row>
    <row r="14" spans="1:7" ht="15">
      <c r="A14" s="224" t="s">
        <v>223</v>
      </c>
      <c r="B14" s="235">
        <v>99.05</v>
      </c>
      <c r="C14" s="226">
        <v>7</v>
      </c>
      <c r="D14" s="236">
        <v>109.18</v>
      </c>
      <c r="E14" s="226">
        <v>10.24</v>
      </c>
      <c r="F14" s="237"/>
      <c r="G14" s="238"/>
    </row>
    <row r="15" spans="1:7" ht="15">
      <c r="A15" s="224" t="s">
        <v>224</v>
      </c>
      <c r="B15" s="235">
        <v>99.68</v>
      </c>
      <c r="C15" s="226">
        <v>6.9</v>
      </c>
      <c r="D15" s="236">
        <v>109.35</v>
      </c>
      <c r="E15" s="226">
        <v>9.71</v>
      </c>
      <c r="F15" s="237"/>
      <c r="G15" s="229"/>
    </row>
    <row r="16" spans="1:7" ht="15">
      <c r="A16" s="224" t="s">
        <v>225</v>
      </c>
      <c r="B16" s="235">
        <v>101.29</v>
      </c>
      <c r="C16" s="226">
        <v>7.1</v>
      </c>
      <c r="D16" s="236">
        <v>111.48</v>
      </c>
      <c r="E16" s="226">
        <v>10.04</v>
      </c>
      <c r="F16" s="237"/>
      <c r="G16" s="229"/>
    </row>
    <row r="17" spans="1:7" ht="15">
      <c r="A17" s="224" t="s">
        <v>226</v>
      </c>
      <c r="B17" s="235">
        <v>101.17</v>
      </c>
      <c r="C17" s="226">
        <v>7.4</v>
      </c>
      <c r="D17" s="236">
        <v>112.44</v>
      </c>
      <c r="E17" s="226">
        <v>11.12</v>
      </c>
      <c r="F17" s="237"/>
      <c r="G17" s="229"/>
    </row>
    <row r="18" spans="1:7" ht="15">
      <c r="A18" s="224" t="s">
        <v>227</v>
      </c>
      <c r="B18" s="235">
        <v>102.2</v>
      </c>
      <c r="C18" s="226">
        <v>7.6</v>
      </c>
      <c r="D18" s="236">
        <v>112.88</v>
      </c>
      <c r="E18" s="239">
        <v>10.44</v>
      </c>
      <c r="F18" s="237"/>
      <c r="G18" s="229"/>
    </row>
    <row r="19" spans="1:7" ht="15.75" thickBot="1">
      <c r="A19" s="240" t="s">
        <v>228</v>
      </c>
      <c r="B19" s="241">
        <v>100</v>
      </c>
      <c r="C19" s="242">
        <f>AVERAGE(C7:C18)</f>
        <v>7.216666666666666</v>
      </c>
      <c r="D19" s="241">
        <f>AVERAGE(D7:D18)</f>
        <v>109.94166666666665</v>
      </c>
      <c r="E19" s="242">
        <f>AVERAGE(E7:E18)</f>
        <v>9.939166666666665</v>
      </c>
      <c r="F19" s="241">
        <f>AVERAGE(F7:F18)</f>
        <v>115.745</v>
      </c>
      <c r="G19" s="243">
        <f>AVERAGE(G7:G18)</f>
        <v>6.9975</v>
      </c>
    </row>
    <row r="20" ht="15.75" thickTop="1">
      <c r="A20" s="244" t="s">
        <v>86</v>
      </c>
    </row>
    <row r="21" spans="1:7" ht="15">
      <c r="A21" s="246"/>
      <c r="G21" s="247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4">
      <selection activeCell="L20" sqref="L20"/>
    </sheetView>
  </sheetViews>
  <sheetFormatPr defaultColWidth="11.00390625" defaultRowHeight="16.5" customHeight="1"/>
  <cols>
    <col min="1" max="1" width="46.7109375" style="423" bestFit="1" customWidth="1"/>
    <col min="2" max="2" width="11.57421875" style="423" bestFit="1" customWidth="1"/>
    <col min="3" max="3" width="12.00390625" style="423" bestFit="1" customWidth="1"/>
    <col min="4" max="4" width="12.00390625" style="423" customWidth="1"/>
    <col min="5" max="5" width="12.00390625" style="423" bestFit="1" customWidth="1"/>
    <col min="6" max="6" width="10.57421875" style="423" bestFit="1" customWidth="1"/>
    <col min="7" max="7" width="2.421875" style="423" bestFit="1" customWidth="1"/>
    <col min="8" max="8" width="8.00390625" style="423" bestFit="1" customWidth="1"/>
    <col min="9" max="9" width="10.7109375" style="423" customWidth="1"/>
    <col min="10" max="10" width="2.140625" style="423" customWidth="1"/>
    <col min="11" max="11" width="8.28125" style="423" bestFit="1" customWidth="1"/>
    <col min="12" max="16384" width="11.00390625" style="352" customWidth="1"/>
  </cols>
  <sheetData>
    <row r="1" spans="1:11" s="423" customFormat="1" ht="12.75">
      <c r="A1" s="1675" t="s">
        <v>1114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</row>
    <row r="2" spans="1:11" s="423" customFormat="1" ht="16.5" customHeight="1">
      <c r="A2" s="1676" t="s">
        <v>121</v>
      </c>
      <c r="B2" s="1676"/>
      <c r="C2" s="1676"/>
      <c r="D2" s="1676"/>
      <c r="E2" s="1676"/>
      <c r="F2" s="1676"/>
      <c r="G2" s="1676"/>
      <c r="H2" s="1676"/>
      <c r="I2" s="1676"/>
      <c r="J2" s="1676"/>
      <c r="K2" s="1676"/>
    </row>
    <row r="3" spans="1:11" s="423" customFormat="1" ht="16.5" customHeight="1" thickBot="1">
      <c r="A3" s="406"/>
      <c r="B3" s="470"/>
      <c r="C3" s="353"/>
      <c r="D3" s="353"/>
      <c r="E3" s="353"/>
      <c r="F3" s="353"/>
      <c r="G3" s="353"/>
      <c r="H3" s="353"/>
      <c r="I3" s="1677" t="s">
        <v>1</v>
      </c>
      <c r="J3" s="1677"/>
      <c r="K3" s="1677"/>
    </row>
    <row r="4" spans="1:11" s="423" customFormat="1" ht="13.5" thickTop="1">
      <c r="A4" s="355"/>
      <c r="B4" s="472">
        <v>2015</v>
      </c>
      <c r="C4" s="472">
        <v>2015</v>
      </c>
      <c r="D4" s="472">
        <v>2016</v>
      </c>
      <c r="E4" s="473">
        <v>2016</v>
      </c>
      <c r="F4" s="1692" t="s">
        <v>305</v>
      </c>
      <c r="G4" s="1693"/>
      <c r="H4" s="1693"/>
      <c r="I4" s="1693"/>
      <c r="J4" s="1693"/>
      <c r="K4" s="1694"/>
    </row>
    <row r="5" spans="1:11" s="423" customFormat="1" ht="12.75">
      <c r="A5" s="427" t="s">
        <v>346</v>
      </c>
      <c r="B5" s="454" t="s">
        <v>307</v>
      </c>
      <c r="C5" s="454" t="s">
        <v>308</v>
      </c>
      <c r="D5" s="454" t="s">
        <v>309</v>
      </c>
      <c r="E5" s="455" t="s">
        <v>310</v>
      </c>
      <c r="F5" s="1680" t="s">
        <v>19</v>
      </c>
      <c r="G5" s="1681"/>
      <c r="H5" s="1682"/>
      <c r="I5" s="1681" t="s">
        <v>41</v>
      </c>
      <c r="J5" s="1681"/>
      <c r="K5" s="1683"/>
    </row>
    <row r="6" spans="1:11" s="423" customFormat="1" ht="12.75">
      <c r="A6" s="427"/>
      <c r="B6" s="454"/>
      <c r="C6" s="454"/>
      <c r="D6" s="454"/>
      <c r="E6" s="455"/>
      <c r="F6" s="432" t="s">
        <v>13</v>
      </c>
      <c r="G6" s="433" t="s">
        <v>122</v>
      </c>
      <c r="H6" s="434" t="s">
        <v>311</v>
      </c>
      <c r="I6" s="429" t="s">
        <v>13</v>
      </c>
      <c r="J6" s="433" t="s">
        <v>122</v>
      </c>
      <c r="K6" s="435" t="s">
        <v>311</v>
      </c>
    </row>
    <row r="7" spans="1:11" s="423" customFormat="1" ht="16.5" customHeight="1">
      <c r="A7" s="370" t="s">
        <v>392</v>
      </c>
      <c r="B7" s="371">
        <v>71636.1858845489</v>
      </c>
      <c r="C7" s="371">
        <v>74486.10240389482</v>
      </c>
      <c r="D7" s="371">
        <v>63027.913511750005</v>
      </c>
      <c r="E7" s="372">
        <v>55789.10386422602</v>
      </c>
      <c r="F7" s="373">
        <v>2849.9165193459194</v>
      </c>
      <c r="G7" s="436"/>
      <c r="H7" s="372">
        <v>3.978319733463941</v>
      </c>
      <c r="I7" s="371">
        <v>-7238.809647523987</v>
      </c>
      <c r="J7" s="437"/>
      <c r="K7" s="376">
        <v>-11.485085328383096</v>
      </c>
    </row>
    <row r="8" spans="1:11" s="423" customFormat="1" ht="16.5" customHeight="1">
      <c r="A8" s="378" t="s">
        <v>393</v>
      </c>
      <c r="B8" s="379">
        <v>5426.4155424100045</v>
      </c>
      <c r="C8" s="379">
        <v>5886.22953202</v>
      </c>
      <c r="D8" s="379">
        <v>4542.40820213</v>
      </c>
      <c r="E8" s="380">
        <v>3783.12746103</v>
      </c>
      <c r="F8" s="381">
        <v>459.8139896099956</v>
      </c>
      <c r="G8" s="438"/>
      <c r="H8" s="380">
        <v>8.473622891876447</v>
      </c>
      <c r="I8" s="379">
        <v>-759.2807410999999</v>
      </c>
      <c r="J8" s="380"/>
      <c r="K8" s="383">
        <v>-16.715378876428638</v>
      </c>
    </row>
    <row r="9" spans="1:11" s="423" customFormat="1" ht="16.5" customHeight="1">
      <c r="A9" s="378" t="s">
        <v>394</v>
      </c>
      <c r="B9" s="379">
        <v>5426.4155424100045</v>
      </c>
      <c r="C9" s="379">
        <v>5886.22953202</v>
      </c>
      <c r="D9" s="379">
        <v>4542.40820213</v>
      </c>
      <c r="E9" s="380">
        <v>3783.12746103</v>
      </c>
      <c r="F9" s="381">
        <v>459.8139896099956</v>
      </c>
      <c r="G9" s="438"/>
      <c r="H9" s="380">
        <v>8.473622891876447</v>
      </c>
      <c r="I9" s="379">
        <v>-759.2807410999999</v>
      </c>
      <c r="J9" s="380"/>
      <c r="K9" s="383">
        <v>-16.715378876428638</v>
      </c>
    </row>
    <row r="10" spans="1:11" s="423" customFormat="1" ht="16.5" customHeight="1">
      <c r="A10" s="378" t="s">
        <v>395</v>
      </c>
      <c r="B10" s="379">
        <v>0</v>
      </c>
      <c r="C10" s="379">
        <v>0</v>
      </c>
      <c r="D10" s="379">
        <v>0</v>
      </c>
      <c r="E10" s="380">
        <v>0</v>
      </c>
      <c r="F10" s="381">
        <v>0</v>
      </c>
      <c r="G10" s="438"/>
      <c r="H10" s="1421" t="s">
        <v>3</v>
      </c>
      <c r="I10" s="379">
        <v>0</v>
      </c>
      <c r="J10" s="380"/>
      <c r="K10" s="1422" t="s">
        <v>3</v>
      </c>
    </row>
    <row r="11" spans="1:11" s="423" customFormat="1" ht="16.5" customHeight="1">
      <c r="A11" s="378" t="s">
        <v>396</v>
      </c>
      <c r="B11" s="379">
        <v>33755.022394038904</v>
      </c>
      <c r="C11" s="379">
        <v>35316.20306494482</v>
      </c>
      <c r="D11" s="379">
        <v>32046.948797760004</v>
      </c>
      <c r="E11" s="380">
        <v>29455.246988516017</v>
      </c>
      <c r="F11" s="381">
        <v>1561.1806709059165</v>
      </c>
      <c r="G11" s="438"/>
      <c r="H11" s="380">
        <v>4.625032247591158</v>
      </c>
      <c r="I11" s="379">
        <v>-2591.7018092439866</v>
      </c>
      <c r="J11" s="380"/>
      <c r="K11" s="383">
        <v>-8.087203014550763</v>
      </c>
    </row>
    <row r="12" spans="1:11" s="423" customFormat="1" ht="16.5" customHeight="1">
      <c r="A12" s="378" t="s">
        <v>394</v>
      </c>
      <c r="B12" s="379">
        <v>33755.022394038904</v>
      </c>
      <c r="C12" s="379">
        <v>35316.20306494482</v>
      </c>
      <c r="D12" s="379">
        <v>32046.948797760004</v>
      </c>
      <c r="E12" s="380">
        <v>29455.246988516017</v>
      </c>
      <c r="F12" s="381">
        <v>1561.1806709059165</v>
      </c>
      <c r="G12" s="438"/>
      <c r="H12" s="380">
        <v>4.625032247591158</v>
      </c>
      <c r="I12" s="379">
        <v>-2591.7018092439866</v>
      </c>
      <c r="J12" s="380"/>
      <c r="K12" s="383">
        <v>-8.087203014550763</v>
      </c>
    </row>
    <row r="13" spans="1:11" s="423" customFormat="1" ht="16.5" customHeight="1">
      <c r="A13" s="378" t="s">
        <v>395</v>
      </c>
      <c r="B13" s="379">
        <v>0</v>
      </c>
      <c r="C13" s="379">
        <v>0</v>
      </c>
      <c r="D13" s="379">
        <v>0</v>
      </c>
      <c r="E13" s="380">
        <v>0</v>
      </c>
      <c r="F13" s="381">
        <v>0</v>
      </c>
      <c r="G13" s="438"/>
      <c r="H13" s="1421" t="s">
        <v>3</v>
      </c>
      <c r="I13" s="379">
        <v>0</v>
      </c>
      <c r="J13" s="380"/>
      <c r="K13" s="1422" t="s">
        <v>3</v>
      </c>
    </row>
    <row r="14" spans="1:11" s="423" customFormat="1" ht="16.5" customHeight="1">
      <c r="A14" s="378" t="s">
        <v>397</v>
      </c>
      <c r="B14" s="379">
        <v>31550.038098329987</v>
      </c>
      <c r="C14" s="379">
        <v>32377.755738730008</v>
      </c>
      <c r="D14" s="379">
        <v>24985.848013699997</v>
      </c>
      <c r="E14" s="380">
        <v>21826.78092074</v>
      </c>
      <c r="F14" s="381">
        <v>827.7176404000202</v>
      </c>
      <c r="G14" s="438"/>
      <c r="H14" s="380">
        <v>2.623507578090161</v>
      </c>
      <c r="I14" s="379">
        <v>-3159.0670929599983</v>
      </c>
      <c r="J14" s="380"/>
      <c r="K14" s="383">
        <v>-12.643425555249713</v>
      </c>
    </row>
    <row r="15" spans="1:11" s="423" customFormat="1" ht="16.5" customHeight="1">
      <c r="A15" s="378" t="s">
        <v>394</v>
      </c>
      <c r="B15" s="379">
        <v>31550.038098329987</v>
      </c>
      <c r="C15" s="379">
        <v>32377.755738730008</v>
      </c>
      <c r="D15" s="379">
        <v>24985.848013699997</v>
      </c>
      <c r="E15" s="380">
        <v>21826.78092074</v>
      </c>
      <c r="F15" s="381">
        <v>827.7176404000202</v>
      </c>
      <c r="G15" s="438"/>
      <c r="H15" s="380">
        <v>2.623507578090161</v>
      </c>
      <c r="I15" s="379">
        <v>-3159.0670929599983</v>
      </c>
      <c r="J15" s="380"/>
      <c r="K15" s="383">
        <v>-12.643425555249713</v>
      </c>
    </row>
    <row r="16" spans="1:11" s="423" customFormat="1" ht="16.5" customHeight="1">
      <c r="A16" s="378" t="s">
        <v>395</v>
      </c>
      <c r="B16" s="379">
        <v>0</v>
      </c>
      <c r="C16" s="379">
        <v>0</v>
      </c>
      <c r="D16" s="379">
        <v>0</v>
      </c>
      <c r="E16" s="380">
        <v>0</v>
      </c>
      <c r="F16" s="381">
        <v>0</v>
      </c>
      <c r="G16" s="438"/>
      <c r="H16" s="1421" t="s">
        <v>3</v>
      </c>
      <c r="I16" s="379">
        <v>0</v>
      </c>
      <c r="J16" s="380"/>
      <c r="K16" s="1422" t="s">
        <v>3</v>
      </c>
    </row>
    <row r="17" spans="1:11" s="423" customFormat="1" ht="16.5" customHeight="1">
      <c r="A17" s="378" t="s">
        <v>398</v>
      </c>
      <c r="B17" s="379">
        <v>890.77474628</v>
      </c>
      <c r="C17" s="379">
        <v>888.0660895999999</v>
      </c>
      <c r="D17" s="379">
        <v>1437.9474594300002</v>
      </c>
      <c r="E17" s="380">
        <v>711.0280356100001</v>
      </c>
      <c r="F17" s="381">
        <v>-2.7086566800001037</v>
      </c>
      <c r="G17" s="438"/>
      <c r="H17" s="380">
        <v>-0.3040787462051246</v>
      </c>
      <c r="I17" s="379">
        <v>-726.9194238200001</v>
      </c>
      <c r="J17" s="380"/>
      <c r="K17" s="383">
        <v>-50.55257193528821</v>
      </c>
    </row>
    <row r="18" spans="1:11" s="423" customFormat="1" ht="16.5" customHeight="1">
      <c r="A18" s="378" t="s">
        <v>394</v>
      </c>
      <c r="B18" s="379">
        <v>890.77474628</v>
      </c>
      <c r="C18" s="379">
        <v>888.0660895999999</v>
      </c>
      <c r="D18" s="379">
        <v>1437.9474594300002</v>
      </c>
      <c r="E18" s="380">
        <v>711.0280356100001</v>
      </c>
      <c r="F18" s="381">
        <v>-2.7086566800001037</v>
      </c>
      <c r="G18" s="438"/>
      <c r="H18" s="380">
        <v>-0.3040787462051246</v>
      </c>
      <c r="I18" s="379">
        <v>-726.9194238200001</v>
      </c>
      <c r="J18" s="380"/>
      <c r="K18" s="383">
        <v>-50.55257193528821</v>
      </c>
    </row>
    <row r="19" spans="1:11" s="423" customFormat="1" ht="16.5" customHeight="1">
      <c r="A19" s="378" t="s">
        <v>395</v>
      </c>
      <c r="B19" s="379">
        <v>0</v>
      </c>
      <c r="C19" s="379">
        <v>0</v>
      </c>
      <c r="D19" s="379">
        <v>0</v>
      </c>
      <c r="E19" s="380">
        <v>0</v>
      </c>
      <c r="F19" s="381">
        <v>0</v>
      </c>
      <c r="G19" s="438"/>
      <c r="H19" s="1421" t="s">
        <v>3</v>
      </c>
      <c r="I19" s="379">
        <v>0</v>
      </c>
      <c r="J19" s="380"/>
      <c r="K19" s="1422" t="s">
        <v>3</v>
      </c>
    </row>
    <row r="20" spans="1:11" s="423" customFormat="1" ht="16.5" customHeight="1">
      <c r="A20" s="378" t="s">
        <v>399</v>
      </c>
      <c r="B20" s="379">
        <v>13.935103490000001</v>
      </c>
      <c r="C20" s="379">
        <v>17.8479786</v>
      </c>
      <c r="D20" s="379">
        <v>14.76103873</v>
      </c>
      <c r="E20" s="380">
        <v>12.920458329999999</v>
      </c>
      <c r="F20" s="381">
        <v>3.91287511</v>
      </c>
      <c r="G20" s="438"/>
      <c r="H20" s="380">
        <v>28.079268394439456</v>
      </c>
      <c r="I20" s="379">
        <v>-1.8405804000000003</v>
      </c>
      <c r="J20" s="380"/>
      <c r="K20" s="383">
        <v>-12.469179396293072</v>
      </c>
    </row>
    <row r="21" spans="1:11" s="423" customFormat="1" ht="16.5" customHeight="1">
      <c r="A21" s="370" t="s">
        <v>400</v>
      </c>
      <c r="B21" s="371">
        <v>0</v>
      </c>
      <c r="C21" s="371">
        <v>0</v>
      </c>
      <c r="D21" s="371">
        <v>188.9</v>
      </c>
      <c r="E21" s="372">
        <v>2.2</v>
      </c>
      <c r="F21" s="373">
        <v>0</v>
      </c>
      <c r="G21" s="436"/>
      <c r="H21" s="1423" t="s">
        <v>3</v>
      </c>
      <c r="I21" s="371">
        <v>-186.70000000000002</v>
      </c>
      <c r="J21" s="372"/>
      <c r="K21" s="376">
        <v>-98.83536262572791</v>
      </c>
    </row>
    <row r="22" spans="1:11" s="423" customFormat="1" ht="16.5" customHeight="1">
      <c r="A22" s="370" t="s">
        <v>401</v>
      </c>
      <c r="B22" s="371">
        <v>0</v>
      </c>
      <c r="C22" s="371">
        <v>0</v>
      </c>
      <c r="D22" s="371">
        <v>0</v>
      </c>
      <c r="E22" s="372">
        <v>0</v>
      </c>
      <c r="F22" s="373">
        <v>0</v>
      </c>
      <c r="G22" s="436"/>
      <c r="H22" s="1423" t="s">
        <v>3</v>
      </c>
      <c r="I22" s="371">
        <v>0</v>
      </c>
      <c r="J22" s="372"/>
      <c r="K22" s="1418" t="s">
        <v>3</v>
      </c>
    </row>
    <row r="23" spans="1:11" s="423" customFormat="1" ht="16.5" customHeight="1">
      <c r="A23" s="458" t="s">
        <v>402</v>
      </c>
      <c r="B23" s="371">
        <v>33399.74685941983</v>
      </c>
      <c r="C23" s="371">
        <v>38117.10216030444</v>
      </c>
      <c r="D23" s="371">
        <v>35739.53347863429</v>
      </c>
      <c r="E23" s="372">
        <v>36269.807336316095</v>
      </c>
      <c r="F23" s="373">
        <v>4717.355300884614</v>
      </c>
      <c r="G23" s="436"/>
      <c r="H23" s="372">
        <v>14.123925312188899</v>
      </c>
      <c r="I23" s="371">
        <v>530.2738576818083</v>
      </c>
      <c r="J23" s="372"/>
      <c r="K23" s="376">
        <v>1.4837179058277725</v>
      </c>
    </row>
    <row r="24" spans="1:11" s="423" customFormat="1" ht="16.5" customHeight="1">
      <c r="A24" s="459" t="s">
        <v>403</v>
      </c>
      <c r="B24" s="379">
        <v>15763.766387999998</v>
      </c>
      <c r="C24" s="379">
        <v>14212.124990000002</v>
      </c>
      <c r="D24" s="379">
        <v>13164.230377000002</v>
      </c>
      <c r="E24" s="380">
        <v>12795.5042054</v>
      </c>
      <c r="F24" s="381">
        <v>-1551.6413979999961</v>
      </c>
      <c r="G24" s="438"/>
      <c r="H24" s="380">
        <v>-9.843088001996572</v>
      </c>
      <c r="I24" s="379">
        <v>-368.7261716000012</v>
      </c>
      <c r="J24" s="380"/>
      <c r="K24" s="383">
        <v>-2.8009702127685663</v>
      </c>
    </row>
    <row r="25" spans="1:11" s="423" customFormat="1" ht="16.5" customHeight="1">
      <c r="A25" s="459" t="s">
        <v>404</v>
      </c>
      <c r="B25" s="379">
        <v>5518.502981794702</v>
      </c>
      <c r="C25" s="379">
        <v>10013.749362524473</v>
      </c>
      <c r="D25" s="379">
        <v>7513.280638892893</v>
      </c>
      <c r="E25" s="380">
        <v>9081.661489732971</v>
      </c>
      <c r="F25" s="381">
        <v>4495.246380729772</v>
      </c>
      <c r="G25" s="438"/>
      <c r="H25" s="380">
        <v>81.4577140858561</v>
      </c>
      <c r="I25" s="379">
        <v>1568.380850840078</v>
      </c>
      <c r="J25" s="380"/>
      <c r="K25" s="383">
        <v>20.87478062141419</v>
      </c>
    </row>
    <row r="26" spans="1:11" s="423" customFormat="1" ht="16.5" customHeight="1">
      <c r="A26" s="459" t="s">
        <v>405</v>
      </c>
      <c r="B26" s="379">
        <v>12117.477489625131</v>
      </c>
      <c r="C26" s="379">
        <v>13891.227807779967</v>
      </c>
      <c r="D26" s="379">
        <v>15062.022462741392</v>
      </c>
      <c r="E26" s="380">
        <v>14392.641641183123</v>
      </c>
      <c r="F26" s="381">
        <v>1773.7503181548364</v>
      </c>
      <c r="G26" s="438"/>
      <c r="H26" s="380">
        <v>14.637950181244442</v>
      </c>
      <c r="I26" s="379">
        <v>-669.3808215582685</v>
      </c>
      <c r="J26" s="380"/>
      <c r="K26" s="383">
        <v>-4.444162948329826</v>
      </c>
    </row>
    <row r="27" spans="1:11" s="423" customFormat="1" ht="16.5" customHeight="1">
      <c r="A27" s="460" t="s">
        <v>406</v>
      </c>
      <c r="B27" s="461">
        <v>105035.93274396873</v>
      </c>
      <c r="C27" s="461">
        <v>112603.20456419926</v>
      </c>
      <c r="D27" s="461">
        <v>98956.34699038429</v>
      </c>
      <c r="E27" s="462">
        <v>92061.1112005421</v>
      </c>
      <c r="F27" s="463">
        <v>7567.271820230526</v>
      </c>
      <c r="G27" s="464"/>
      <c r="H27" s="462">
        <v>7.204460057184617</v>
      </c>
      <c r="I27" s="461">
        <v>-6895.235789842191</v>
      </c>
      <c r="J27" s="462"/>
      <c r="K27" s="465">
        <v>-6.967957083654482</v>
      </c>
    </row>
    <row r="28" spans="1:11" s="423" customFormat="1" ht="16.5" customHeight="1">
      <c r="A28" s="370" t="s">
        <v>407</v>
      </c>
      <c r="B28" s="371">
        <v>6830.778932000007</v>
      </c>
      <c r="C28" s="371">
        <v>4844.1475254000015</v>
      </c>
      <c r="D28" s="371">
        <v>6615.955224960006</v>
      </c>
      <c r="E28" s="372">
        <v>4868.832185930014</v>
      </c>
      <c r="F28" s="373">
        <v>-1986.631406600006</v>
      </c>
      <c r="G28" s="436"/>
      <c r="H28" s="372">
        <v>-29.083526584256376</v>
      </c>
      <c r="I28" s="371">
        <v>-1747.1230390299916</v>
      </c>
      <c r="J28" s="372"/>
      <c r="K28" s="376">
        <v>-26.40772163086326</v>
      </c>
    </row>
    <row r="29" spans="1:11" s="423" customFormat="1" ht="16.5" customHeight="1">
      <c r="A29" s="378" t="s">
        <v>408</v>
      </c>
      <c r="B29" s="379">
        <v>1014.4907457800068</v>
      </c>
      <c r="C29" s="379">
        <v>1070.0877164300032</v>
      </c>
      <c r="D29" s="379">
        <v>1020.8205123900061</v>
      </c>
      <c r="E29" s="380">
        <v>875.3259125900132</v>
      </c>
      <c r="F29" s="381">
        <v>55.596970649996365</v>
      </c>
      <c r="G29" s="438"/>
      <c r="H29" s="380">
        <v>5.480283667570548</v>
      </c>
      <c r="I29" s="379">
        <v>-145.4945997999929</v>
      </c>
      <c r="J29" s="380"/>
      <c r="K29" s="383">
        <v>-14.252711229259315</v>
      </c>
    </row>
    <row r="30" spans="1:11" s="423" customFormat="1" ht="16.5" customHeight="1">
      <c r="A30" s="378" t="s">
        <v>425</v>
      </c>
      <c r="B30" s="379">
        <v>5815.50033796</v>
      </c>
      <c r="C30" s="379">
        <v>3773.515000709999</v>
      </c>
      <c r="D30" s="379">
        <v>5551.38263457</v>
      </c>
      <c r="E30" s="380">
        <v>3937.07920134</v>
      </c>
      <c r="F30" s="381">
        <v>-2041.985337250001</v>
      </c>
      <c r="G30" s="438"/>
      <c r="H30" s="380">
        <v>-35.112805753293145</v>
      </c>
      <c r="I30" s="379">
        <v>-1614.3034332299999</v>
      </c>
      <c r="J30" s="380"/>
      <c r="K30" s="383">
        <v>-29.079304012972994</v>
      </c>
    </row>
    <row r="31" spans="1:11" s="423" customFormat="1" ht="16.5" customHeight="1">
      <c r="A31" s="378" t="s">
        <v>410</v>
      </c>
      <c r="B31" s="379">
        <v>0.393062</v>
      </c>
      <c r="C31" s="379">
        <v>0.15002200000000002</v>
      </c>
      <c r="D31" s="379">
        <v>0.128822</v>
      </c>
      <c r="E31" s="380">
        <v>0.06450199999999999</v>
      </c>
      <c r="F31" s="381">
        <v>-0.24304</v>
      </c>
      <c r="G31" s="438"/>
      <c r="H31" s="380">
        <v>-61.8324844426579</v>
      </c>
      <c r="I31" s="379">
        <v>-0.06432</v>
      </c>
      <c r="J31" s="380"/>
      <c r="K31" s="383">
        <v>-49.929359891943925</v>
      </c>
    </row>
    <row r="32" spans="1:11" s="423" customFormat="1" ht="16.5" customHeight="1">
      <c r="A32" s="378" t="s">
        <v>411</v>
      </c>
      <c r="B32" s="379">
        <v>0.262</v>
      </c>
      <c r="C32" s="379">
        <v>0.262</v>
      </c>
      <c r="D32" s="379">
        <v>41.196</v>
      </c>
      <c r="E32" s="380">
        <v>56.36257</v>
      </c>
      <c r="F32" s="381">
        <v>0</v>
      </c>
      <c r="G32" s="438"/>
      <c r="H32" s="380">
        <v>0</v>
      </c>
      <c r="I32" s="379">
        <v>15.16657</v>
      </c>
      <c r="J32" s="380"/>
      <c r="K32" s="383">
        <v>36.81563744052821</v>
      </c>
    </row>
    <row r="33" spans="1:11" s="423" customFormat="1" ht="16.5" customHeight="1">
      <c r="A33" s="378" t="s">
        <v>412</v>
      </c>
      <c r="B33" s="379">
        <v>0.13278626</v>
      </c>
      <c r="C33" s="379">
        <v>0.13278626</v>
      </c>
      <c r="D33" s="379">
        <v>2.427256</v>
      </c>
      <c r="E33" s="380">
        <v>0</v>
      </c>
      <c r="F33" s="381">
        <v>0</v>
      </c>
      <c r="G33" s="438"/>
      <c r="H33" s="380">
        <v>0</v>
      </c>
      <c r="I33" s="379">
        <v>-2.427256</v>
      </c>
      <c r="J33" s="380"/>
      <c r="K33" s="383">
        <v>-100</v>
      </c>
    </row>
    <row r="34" spans="1:11" s="423" customFormat="1" ht="16.5" customHeight="1">
      <c r="A34" s="439" t="s">
        <v>413</v>
      </c>
      <c r="B34" s="371">
        <v>93715.72444481136</v>
      </c>
      <c r="C34" s="371">
        <v>101565.42199421796</v>
      </c>
      <c r="D34" s="371">
        <v>88264.07290303844</v>
      </c>
      <c r="E34" s="372">
        <v>83025.56401542046</v>
      </c>
      <c r="F34" s="373">
        <v>7849.697549406599</v>
      </c>
      <c r="G34" s="436"/>
      <c r="H34" s="372">
        <v>8.37607306128145</v>
      </c>
      <c r="I34" s="371">
        <v>-5238.50888761798</v>
      </c>
      <c r="J34" s="372"/>
      <c r="K34" s="376">
        <v>-5.935040968903269</v>
      </c>
    </row>
    <row r="35" spans="1:11" s="423" customFormat="1" ht="16.5" customHeight="1">
      <c r="A35" s="378" t="s">
        <v>414</v>
      </c>
      <c r="B35" s="379">
        <v>3047</v>
      </c>
      <c r="C35" s="379">
        <v>4704.5</v>
      </c>
      <c r="D35" s="379">
        <v>3845</v>
      </c>
      <c r="E35" s="380">
        <v>3870</v>
      </c>
      <c r="F35" s="381">
        <v>1657.5</v>
      </c>
      <c r="G35" s="438"/>
      <c r="H35" s="380">
        <v>54.397768296685264</v>
      </c>
      <c r="I35" s="379">
        <v>25</v>
      </c>
      <c r="J35" s="380"/>
      <c r="K35" s="383">
        <v>0.6501950585175552</v>
      </c>
    </row>
    <row r="36" spans="1:11" s="423" customFormat="1" ht="16.5" customHeight="1">
      <c r="A36" s="378" t="s">
        <v>415</v>
      </c>
      <c r="B36" s="379">
        <v>99.37747352000001</v>
      </c>
      <c r="C36" s="379">
        <v>215.22709351999998</v>
      </c>
      <c r="D36" s="379">
        <v>131.90519587</v>
      </c>
      <c r="E36" s="380">
        <v>166.96359287</v>
      </c>
      <c r="F36" s="381">
        <v>115.84961999999997</v>
      </c>
      <c r="G36" s="438"/>
      <c r="H36" s="380">
        <v>116.57533231279511</v>
      </c>
      <c r="I36" s="379">
        <v>35.058397000000014</v>
      </c>
      <c r="J36" s="380"/>
      <c r="K36" s="383">
        <v>26.578480679830108</v>
      </c>
    </row>
    <row r="37" spans="1:11" s="423" customFormat="1" ht="16.5" customHeight="1">
      <c r="A37" s="384" t="s">
        <v>416</v>
      </c>
      <c r="B37" s="379">
        <v>19401.27432216097</v>
      </c>
      <c r="C37" s="379">
        <v>21614.465569640866</v>
      </c>
      <c r="D37" s="379">
        <v>20714.633624811555</v>
      </c>
      <c r="E37" s="380">
        <v>19564.559493923985</v>
      </c>
      <c r="F37" s="381">
        <v>2213.1912474798955</v>
      </c>
      <c r="G37" s="438"/>
      <c r="H37" s="380">
        <v>11.407452988548764</v>
      </c>
      <c r="I37" s="379">
        <v>-1150.0741308875695</v>
      </c>
      <c r="J37" s="380"/>
      <c r="K37" s="383">
        <v>-5.551988761751667</v>
      </c>
    </row>
    <row r="38" spans="1:11" s="423" customFormat="1" ht="16.5" customHeight="1">
      <c r="A38" s="466" t="s">
        <v>417</v>
      </c>
      <c r="B38" s="379">
        <v>0</v>
      </c>
      <c r="C38" s="379">
        <v>0</v>
      </c>
      <c r="D38" s="379">
        <v>0</v>
      </c>
      <c r="E38" s="380">
        <v>0</v>
      </c>
      <c r="F38" s="381">
        <v>0</v>
      </c>
      <c r="G38" s="438"/>
      <c r="H38" s="1421" t="s">
        <v>3</v>
      </c>
      <c r="I38" s="379">
        <v>0</v>
      </c>
      <c r="J38" s="380"/>
      <c r="K38" s="1422" t="s">
        <v>3</v>
      </c>
    </row>
    <row r="39" spans="1:11" s="423" customFormat="1" ht="16.5" customHeight="1">
      <c r="A39" s="466" t="s">
        <v>418</v>
      </c>
      <c r="B39" s="379">
        <v>19401.27432216097</v>
      </c>
      <c r="C39" s="379">
        <v>21614.465569640866</v>
      </c>
      <c r="D39" s="379">
        <v>20714.633624811555</v>
      </c>
      <c r="E39" s="380">
        <v>19564.559493923985</v>
      </c>
      <c r="F39" s="381">
        <v>2213.1912474798955</v>
      </c>
      <c r="G39" s="438"/>
      <c r="H39" s="380">
        <v>11.407452988548764</v>
      </c>
      <c r="I39" s="379">
        <v>-1150.0741308875695</v>
      </c>
      <c r="J39" s="380"/>
      <c r="K39" s="383">
        <v>-5.551988761751667</v>
      </c>
    </row>
    <row r="40" spans="1:11" s="423" customFormat="1" ht="16.5" customHeight="1">
      <c r="A40" s="378" t="s">
        <v>419</v>
      </c>
      <c r="B40" s="379">
        <v>71168.0726491304</v>
      </c>
      <c r="C40" s="379">
        <v>75031.2293310571</v>
      </c>
      <c r="D40" s="379">
        <v>63572.53408235688</v>
      </c>
      <c r="E40" s="380">
        <v>59424.04092862648</v>
      </c>
      <c r="F40" s="381">
        <v>3863.1566819267027</v>
      </c>
      <c r="G40" s="438"/>
      <c r="H40" s="380">
        <v>5.428215965567401</v>
      </c>
      <c r="I40" s="379">
        <v>-4148.4931537304</v>
      </c>
      <c r="J40" s="380"/>
      <c r="K40" s="383">
        <v>-6.525606086987369</v>
      </c>
    </row>
    <row r="41" spans="1:11" s="423" customFormat="1" ht="16.5" customHeight="1">
      <c r="A41" s="384" t="s">
        <v>420</v>
      </c>
      <c r="B41" s="379">
        <v>64973.682273670114</v>
      </c>
      <c r="C41" s="379">
        <v>68141.24342239002</v>
      </c>
      <c r="D41" s="379">
        <v>56860.186832411586</v>
      </c>
      <c r="E41" s="380">
        <v>52744.07569325162</v>
      </c>
      <c r="F41" s="381">
        <v>3167.5611487199058</v>
      </c>
      <c r="G41" s="438"/>
      <c r="H41" s="380">
        <v>4.875144886168051</v>
      </c>
      <c r="I41" s="379">
        <v>-4116.1111391599625</v>
      </c>
      <c r="J41" s="380"/>
      <c r="K41" s="383">
        <v>-7.239003894397489</v>
      </c>
    </row>
    <row r="42" spans="1:11" s="423" customFormat="1" ht="16.5" customHeight="1">
      <c r="A42" s="384" t="s">
        <v>421</v>
      </c>
      <c r="B42" s="379">
        <v>6194.390375460282</v>
      </c>
      <c r="C42" s="379">
        <v>6889.985908667081</v>
      </c>
      <c r="D42" s="379">
        <v>6712.347249945293</v>
      </c>
      <c r="E42" s="380">
        <v>6679.965235374851</v>
      </c>
      <c r="F42" s="381">
        <v>695.5955332067997</v>
      </c>
      <c r="G42" s="438"/>
      <c r="H42" s="380">
        <v>11.229442948291949</v>
      </c>
      <c r="I42" s="379">
        <v>-32.38201457044215</v>
      </c>
      <c r="J42" s="380"/>
      <c r="K42" s="383">
        <v>-0.48242460296889544</v>
      </c>
    </row>
    <row r="43" spans="1:11" s="423" customFormat="1" ht="16.5" customHeight="1">
      <c r="A43" s="396" t="s">
        <v>422</v>
      </c>
      <c r="B43" s="397">
        <v>0</v>
      </c>
      <c r="C43" s="397">
        <v>0</v>
      </c>
      <c r="D43" s="397">
        <v>0</v>
      </c>
      <c r="E43" s="398">
        <v>0</v>
      </c>
      <c r="F43" s="399">
        <v>0</v>
      </c>
      <c r="G43" s="471"/>
      <c r="H43" s="1420" t="s">
        <v>3</v>
      </c>
      <c r="I43" s="397">
        <v>0</v>
      </c>
      <c r="J43" s="398"/>
      <c r="K43" s="1419" t="s">
        <v>3</v>
      </c>
    </row>
    <row r="44" spans="1:11" s="423" customFormat="1" ht="16.5" customHeight="1">
      <c r="A44" s="467" t="s">
        <v>423</v>
      </c>
      <c r="B44" s="397">
        <v>0</v>
      </c>
      <c r="C44" s="397">
        <v>0</v>
      </c>
      <c r="D44" s="397">
        <v>0</v>
      </c>
      <c r="E44" s="398">
        <v>0</v>
      </c>
      <c r="F44" s="399">
        <v>0</v>
      </c>
      <c r="G44" s="436"/>
      <c r="H44" s="1417" t="s">
        <v>3</v>
      </c>
      <c r="I44" s="397">
        <v>0</v>
      </c>
      <c r="J44" s="372"/>
      <c r="K44" s="1418" t="s">
        <v>3</v>
      </c>
    </row>
    <row r="45" spans="1:11" s="423" customFormat="1" ht="16.5" customHeight="1" thickBot="1">
      <c r="A45" s="468" t="s">
        <v>424</v>
      </c>
      <c r="B45" s="402">
        <v>4489.429351139573</v>
      </c>
      <c r="C45" s="402">
        <v>6193.635077408099</v>
      </c>
      <c r="D45" s="402">
        <v>4076.3188721838324</v>
      </c>
      <c r="E45" s="403">
        <v>4166.715003366211</v>
      </c>
      <c r="F45" s="404">
        <v>1704.2057262685266</v>
      </c>
      <c r="G45" s="447"/>
      <c r="H45" s="403">
        <v>37.9604086170983</v>
      </c>
      <c r="I45" s="402">
        <v>90.39613118237867</v>
      </c>
      <c r="J45" s="403"/>
      <c r="K45" s="405">
        <v>2.2175922447880083</v>
      </c>
    </row>
    <row r="46" spans="1:11" s="423" customFormat="1" ht="16.5" customHeight="1" thickTop="1">
      <c r="A46" s="413" t="s">
        <v>341</v>
      </c>
      <c r="B46" s="470"/>
      <c r="C46" s="353"/>
      <c r="D46" s="408"/>
      <c r="E46" s="408"/>
      <c r="F46" s="379"/>
      <c r="G46" s="379"/>
      <c r="H46" s="379"/>
      <c r="I46" s="379"/>
      <c r="J46" s="379"/>
      <c r="K46" s="379"/>
    </row>
    <row r="49" ht="16.5" customHeight="1">
      <c r="I49" s="140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4">
      <selection activeCell="A1" sqref="A1:I1"/>
    </sheetView>
  </sheetViews>
  <sheetFormatPr defaultColWidth="9.140625" defaultRowHeight="15"/>
  <cols>
    <col min="1" max="1" width="32.421875" style="424" customWidth="1"/>
    <col min="2" max="5" width="9.421875" style="424" bestFit="1" customWidth="1"/>
    <col min="6" max="6" width="8.421875" style="424" bestFit="1" customWidth="1"/>
    <col min="7" max="7" width="7.140625" style="475" bestFit="1" customWidth="1"/>
    <col min="8" max="8" width="8.8515625" style="424" customWidth="1"/>
    <col min="9" max="9" width="7.140625" style="475" bestFit="1" customWidth="1"/>
    <col min="10" max="16384" width="9.140625" style="424" customWidth="1"/>
  </cols>
  <sheetData>
    <row r="1" spans="1:9" ht="12.75">
      <c r="A1" s="1695" t="s">
        <v>1115</v>
      </c>
      <c r="B1" s="1695"/>
      <c r="C1" s="1695"/>
      <c r="D1" s="1695"/>
      <c r="E1" s="1695"/>
      <c r="F1" s="1695"/>
      <c r="G1" s="1695"/>
      <c r="H1" s="1695"/>
      <c r="I1" s="1695"/>
    </row>
    <row r="2" spans="1:9" ht="15.75">
      <c r="A2" s="1696" t="s">
        <v>123</v>
      </c>
      <c r="B2" s="1696"/>
      <c r="C2" s="1696"/>
      <c r="D2" s="1696"/>
      <c r="E2" s="1696"/>
      <c r="F2" s="1696"/>
      <c r="G2" s="1696"/>
      <c r="H2" s="1696"/>
      <c r="I2" s="1696"/>
    </row>
    <row r="3" spans="8:9" ht="13.5" thickBot="1">
      <c r="H3" s="1697" t="s">
        <v>40</v>
      </c>
      <c r="I3" s="1698"/>
    </row>
    <row r="4" spans="1:9" ht="13.5" customHeight="1" thickTop="1">
      <c r="A4" s="476"/>
      <c r="B4" s="356">
        <v>2015</v>
      </c>
      <c r="C4" s="357">
        <v>2015</v>
      </c>
      <c r="D4" s="357">
        <v>2016</v>
      </c>
      <c r="E4" s="358">
        <v>2016</v>
      </c>
      <c r="F4" s="1699" t="s">
        <v>305</v>
      </c>
      <c r="G4" s="1700"/>
      <c r="H4" s="1700"/>
      <c r="I4" s="1701"/>
    </row>
    <row r="5" spans="1:9" ht="12.75">
      <c r="A5" s="477" t="s">
        <v>346</v>
      </c>
      <c r="B5" s="360" t="s">
        <v>307</v>
      </c>
      <c r="C5" s="360" t="s">
        <v>308</v>
      </c>
      <c r="D5" s="360" t="s">
        <v>309</v>
      </c>
      <c r="E5" s="361" t="s">
        <v>310</v>
      </c>
      <c r="F5" s="1702" t="s">
        <v>19</v>
      </c>
      <c r="G5" s="1703"/>
      <c r="H5" s="1702" t="s">
        <v>41</v>
      </c>
      <c r="I5" s="1704"/>
    </row>
    <row r="6" spans="1:13" s="474" customFormat="1" ht="12.75">
      <c r="A6" s="478"/>
      <c r="B6" s="479"/>
      <c r="C6" s="479"/>
      <c r="D6" s="479"/>
      <c r="E6" s="479"/>
      <c r="F6" s="480" t="s">
        <v>13</v>
      </c>
      <c r="G6" s="481" t="s">
        <v>311</v>
      </c>
      <c r="H6" s="480" t="s">
        <v>13</v>
      </c>
      <c r="I6" s="482" t="s">
        <v>311</v>
      </c>
      <c r="K6" s="483"/>
      <c r="L6" s="483"/>
      <c r="M6" s="483"/>
    </row>
    <row r="7" spans="1:13" ht="12.75">
      <c r="A7" s="484" t="s">
        <v>427</v>
      </c>
      <c r="B7" s="485">
        <v>94395.6122650716</v>
      </c>
      <c r="C7" s="485">
        <v>99394.2513751292</v>
      </c>
      <c r="D7" s="485">
        <v>109383.430681777</v>
      </c>
      <c r="E7" s="485">
        <v>108842.618650016</v>
      </c>
      <c r="F7" s="485">
        <v>4998.6391100576</v>
      </c>
      <c r="G7" s="485">
        <v>5.2954146809503815</v>
      </c>
      <c r="H7" s="485">
        <v>-540.812031761001</v>
      </c>
      <c r="I7" s="486">
        <v>-0.49441860471020943</v>
      </c>
      <c r="K7" s="487"/>
      <c r="L7" s="488"/>
      <c r="M7" s="488"/>
    </row>
    <row r="8" spans="1:13" ht="12.75">
      <c r="A8" s="489" t="s">
        <v>428</v>
      </c>
      <c r="B8" s="485">
        <v>2146.84971165</v>
      </c>
      <c r="C8" s="485">
        <v>2690.8343129461437</v>
      </c>
      <c r="D8" s="485">
        <v>1365.8296008016096</v>
      </c>
      <c r="E8" s="485">
        <v>1331.2310934643137</v>
      </c>
      <c r="F8" s="485">
        <v>543.9846012961439</v>
      </c>
      <c r="G8" s="485">
        <v>25.338736956955167</v>
      </c>
      <c r="H8" s="485">
        <v>-34.598507337295814</v>
      </c>
      <c r="I8" s="486">
        <v>-2.5331496196150565</v>
      </c>
      <c r="K8" s="487"/>
      <c r="L8" s="488"/>
      <c r="M8" s="488"/>
    </row>
    <row r="9" spans="1:13" ht="12.75">
      <c r="A9" s="484" t="s">
        <v>429</v>
      </c>
      <c r="B9" s="490">
        <v>251425.78589190802</v>
      </c>
      <c r="C9" s="490">
        <v>253307.03505206245</v>
      </c>
      <c r="D9" s="490">
        <v>327757.4128042434</v>
      </c>
      <c r="E9" s="490">
        <v>325338.9623219219</v>
      </c>
      <c r="F9" s="490">
        <v>1881.2491601544316</v>
      </c>
      <c r="G9" s="490">
        <v>0.74823238733485</v>
      </c>
      <c r="H9" s="490">
        <v>-2418.4504823214957</v>
      </c>
      <c r="I9" s="491">
        <v>-0.737878195226645</v>
      </c>
      <c r="K9" s="487"/>
      <c r="L9" s="488"/>
      <c r="M9" s="488"/>
    </row>
    <row r="10" spans="1:13" ht="12.75">
      <c r="A10" s="492" t="s">
        <v>430</v>
      </c>
      <c r="B10" s="493">
        <v>78180.47070972601</v>
      </c>
      <c r="C10" s="493">
        <v>80833.80383819253</v>
      </c>
      <c r="D10" s="493">
        <v>101505.83048099346</v>
      </c>
      <c r="E10" s="493">
        <v>106719.81760213088</v>
      </c>
      <c r="F10" s="493">
        <v>2653.3331284665182</v>
      </c>
      <c r="G10" s="493">
        <v>3.3938566810604165</v>
      </c>
      <c r="H10" s="493">
        <v>5213.987121137412</v>
      </c>
      <c r="I10" s="494">
        <v>5.136638059538569</v>
      </c>
      <c r="K10" s="487"/>
      <c r="L10" s="488"/>
      <c r="M10" s="488"/>
    </row>
    <row r="11" spans="1:13" ht="12.75">
      <c r="A11" s="492" t="s">
        <v>431</v>
      </c>
      <c r="B11" s="493">
        <v>39627.09933845999</v>
      </c>
      <c r="C11" s="493">
        <v>41000.328429099995</v>
      </c>
      <c r="D11" s="493">
        <v>54917.68042926249</v>
      </c>
      <c r="E11" s="493">
        <v>56770.44523850533</v>
      </c>
      <c r="F11" s="493">
        <v>1373.2290906400012</v>
      </c>
      <c r="G11" s="493">
        <v>3.4653787775660296</v>
      </c>
      <c r="H11" s="493">
        <v>1852.7648092428426</v>
      </c>
      <c r="I11" s="494">
        <v>3.3737127911462377</v>
      </c>
      <c r="K11" s="487"/>
      <c r="L11" s="488"/>
      <c r="M11" s="488"/>
    </row>
    <row r="12" spans="1:13" ht="12.75">
      <c r="A12" s="492" t="s">
        <v>432</v>
      </c>
      <c r="B12" s="493">
        <v>39796.55675832</v>
      </c>
      <c r="C12" s="493">
        <v>39254.09283803</v>
      </c>
      <c r="D12" s="493">
        <v>48784.74305612899</v>
      </c>
      <c r="E12" s="493">
        <v>48128.09082891666</v>
      </c>
      <c r="F12" s="493">
        <v>-542.4639202899998</v>
      </c>
      <c r="G12" s="493">
        <v>-1.363092600157149</v>
      </c>
      <c r="H12" s="493">
        <v>-656.6522272123257</v>
      </c>
      <c r="I12" s="494">
        <v>-1.3460196489234728</v>
      </c>
      <c r="K12" s="487"/>
      <c r="L12" s="488"/>
      <c r="M12" s="488"/>
    </row>
    <row r="13" spans="1:13" ht="12.75">
      <c r="A13" s="492" t="s">
        <v>433</v>
      </c>
      <c r="B13" s="493">
        <v>93821.65908540199</v>
      </c>
      <c r="C13" s="493">
        <v>92218.80994673989</v>
      </c>
      <c r="D13" s="493">
        <v>122549.15883785849</v>
      </c>
      <c r="E13" s="493">
        <v>113720.60865236908</v>
      </c>
      <c r="F13" s="493">
        <v>-1602.8491386621026</v>
      </c>
      <c r="G13" s="493">
        <v>-1.7083999092396087</v>
      </c>
      <c r="H13" s="493">
        <v>-8828.55018548941</v>
      </c>
      <c r="I13" s="494">
        <v>-7.2040887666721805</v>
      </c>
      <c r="K13" s="487"/>
      <c r="L13" s="488"/>
      <c r="M13" s="488"/>
    </row>
    <row r="14" spans="1:13" ht="12.75">
      <c r="A14" s="484" t="s">
        <v>434</v>
      </c>
      <c r="B14" s="490">
        <v>148608.08064223</v>
      </c>
      <c r="C14" s="490">
        <v>155333.07288074002</v>
      </c>
      <c r="D14" s="490">
        <v>178604.28415670892</v>
      </c>
      <c r="E14" s="490">
        <v>193927.029023724</v>
      </c>
      <c r="F14" s="490">
        <v>6724.992238510022</v>
      </c>
      <c r="G14" s="490">
        <v>4.5253207022438175</v>
      </c>
      <c r="H14" s="490">
        <v>15322.744867015077</v>
      </c>
      <c r="I14" s="491">
        <v>8.579158635170684</v>
      </c>
      <c r="K14" s="487"/>
      <c r="L14" s="488"/>
      <c r="M14" s="488"/>
    </row>
    <row r="15" spans="1:13" ht="12.75">
      <c r="A15" s="484" t="s">
        <v>435</v>
      </c>
      <c r="B15" s="490">
        <v>139723.045525048</v>
      </c>
      <c r="C15" s="490">
        <v>140672.1698909164</v>
      </c>
      <c r="D15" s="490">
        <v>164562.6836140436</v>
      </c>
      <c r="E15" s="490">
        <v>163441.89257265202</v>
      </c>
      <c r="F15" s="490">
        <v>949.1243658684252</v>
      </c>
      <c r="G15" s="490">
        <v>0.6792897780762135</v>
      </c>
      <c r="H15" s="490">
        <v>-1120.7910413915815</v>
      </c>
      <c r="I15" s="491">
        <v>-0.6810724137315505</v>
      </c>
      <c r="K15" s="487"/>
      <c r="L15" s="488"/>
      <c r="M15" s="488"/>
    </row>
    <row r="16" spans="1:13" ht="12.75">
      <c r="A16" s="484" t="s">
        <v>436</v>
      </c>
      <c r="B16" s="490">
        <v>84073.62752155848</v>
      </c>
      <c r="C16" s="490">
        <v>85948.6361597693</v>
      </c>
      <c r="D16" s="490">
        <v>92254.71240509371</v>
      </c>
      <c r="E16" s="490">
        <v>87135.42651335197</v>
      </c>
      <c r="F16" s="490">
        <v>1875.0086382108275</v>
      </c>
      <c r="G16" s="490">
        <v>2.230198331492275</v>
      </c>
      <c r="H16" s="490">
        <v>-5119.285891741747</v>
      </c>
      <c r="I16" s="491">
        <v>-5.54907793681344</v>
      </c>
      <c r="K16" s="487"/>
      <c r="L16" s="488"/>
      <c r="M16" s="488"/>
    </row>
    <row r="17" spans="1:13" ht="12.75">
      <c r="A17" s="484" t="s">
        <v>437</v>
      </c>
      <c r="B17" s="490">
        <v>71957.19140573568</v>
      </c>
      <c r="C17" s="490">
        <v>68950.42196221245</v>
      </c>
      <c r="D17" s="490">
        <v>78096.0350711637</v>
      </c>
      <c r="E17" s="490">
        <v>75795.14793314328</v>
      </c>
      <c r="F17" s="490">
        <v>-3006.769443523226</v>
      </c>
      <c r="G17" s="490">
        <v>-4.178553088001094</v>
      </c>
      <c r="H17" s="490">
        <v>-2300.887138020422</v>
      </c>
      <c r="I17" s="491">
        <v>-2.9462278538517057</v>
      </c>
      <c r="K17" s="487"/>
      <c r="L17" s="488"/>
      <c r="M17" s="488"/>
    </row>
    <row r="18" spans="1:13" ht="12.75">
      <c r="A18" s="484" t="s">
        <v>438</v>
      </c>
      <c r="B18" s="490">
        <v>924921.4648661031</v>
      </c>
      <c r="C18" s="490">
        <v>964786.9500782565</v>
      </c>
      <c r="D18" s="490">
        <v>1097554.9779782174</v>
      </c>
      <c r="E18" s="490">
        <v>1167474.8776191752</v>
      </c>
      <c r="F18" s="490">
        <v>39865.485212153406</v>
      </c>
      <c r="G18" s="490">
        <v>4.3101481289467705</v>
      </c>
      <c r="H18" s="490">
        <v>69919.89964095782</v>
      </c>
      <c r="I18" s="491">
        <v>6.370514556797489</v>
      </c>
      <c r="K18" s="487"/>
      <c r="L18" s="488"/>
      <c r="M18" s="488"/>
    </row>
    <row r="19" spans="1:13" ht="12.75">
      <c r="A19" s="484" t="s">
        <v>439</v>
      </c>
      <c r="B19" s="490">
        <v>55651.7866333227</v>
      </c>
      <c r="C19" s="490">
        <v>55203.0377704166</v>
      </c>
      <c r="D19" s="490">
        <v>59491.5495035016</v>
      </c>
      <c r="E19" s="490">
        <v>60178.827397238405</v>
      </c>
      <c r="F19" s="490">
        <v>-448.7488629060972</v>
      </c>
      <c r="G19" s="490">
        <v>-0.8063512243781212</v>
      </c>
      <c r="H19" s="490">
        <v>687.2778937368057</v>
      </c>
      <c r="I19" s="491">
        <v>1.1552529720147118</v>
      </c>
      <c r="K19" s="487"/>
      <c r="L19" s="488"/>
      <c r="M19" s="488"/>
    </row>
    <row r="20" spans="1:13" ht="13.5" thickBot="1">
      <c r="A20" s="495" t="s">
        <v>440</v>
      </c>
      <c r="B20" s="496">
        <v>1772903.4444626276</v>
      </c>
      <c r="C20" s="496">
        <v>1826286.409482449</v>
      </c>
      <c r="D20" s="496">
        <v>2109070.915815551</v>
      </c>
      <c r="E20" s="496">
        <v>2183466.013124687</v>
      </c>
      <c r="F20" s="496">
        <v>53382.96501982142</v>
      </c>
      <c r="G20" s="496">
        <v>3.0110475100352665</v>
      </c>
      <c r="H20" s="496">
        <v>74395.0973091363</v>
      </c>
      <c r="I20" s="497">
        <v>3.527387189840824</v>
      </c>
      <c r="K20" s="498"/>
      <c r="L20" s="488"/>
      <c r="M20" s="488"/>
    </row>
    <row r="21" spans="1:13" ht="13.5" hidden="1" thickTop="1">
      <c r="A21" s="499" t="s">
        <v>441</v>
      </c>
      <c r="B21" s="500"/>
      <c r="C21" s="500"/>
      <c r="D21" s="500"/>
      <c r="E21" s="500"/>
      <c r="F21" s="500"/>
      <c r="G21" s="501"/>
      <c r="H21" s="500"/>
      <c r="I21" s="502"/>
      <c r="K21" s="488"/>
      <c r="L21" s="488"/>
      <c r="M21" s="488"/>
    </row>
    <row r="22" spans="1:13" ht="13.5" hidden="1" thickTop="1">
      <c r="A22" s="503" t="s">
        <v>442</v>
      </c>
      <c r="B22" s="500"/>
      <c r="C22" s="500"/>
      <c r="D22" s="500"/>
      <c r="E22" s="500"/>
      <c r="F22" s="500"/>
      <c r="G22" s="501"/>
      <c r="H22" s="500"/>
      <c r="I22" s="502"/>
      <c r="K22" s="488"/>
      <c r="L22" s="488"/>
      <c r="M22" s="488"/>
    </row>
    <row r="23" spans="1:13" ht="13.5" hidden="1" thickTop="1">
      <c r="A23" s="504" t="s">
        <v>443</v>
      </c>
      <c r="I23" s="502"/>
      <c r="K23" s="488"/>
      <c r="L23" s="488"/>
      <c r="M23" s="488"/>
    </row>
    <row r="24" spans="1:13" ht="13.5" hidden="1" thickTop="1">
      <c r="A24" s="424" t="s">
        <v>444</v>
      </c>
      <c r="I24" s="502"/>
      <c r="K24" s="488"/>
      <c r="L24" s="488"/>
      <c r="M24" s="488"/>
    </row>
    <row r="25" spans="1:13" ht="13.5" hidden="1" thickTop="1">
      <c r="A25" s="504" t="s">
        <v>445</v>
      </c>
      <c r="I25" s="502"/>
      <c r="K25" s="488"/>
      <c r="L25" s="488"/>
      <c r="M25" s="488"/>
    </row>
    <row r="26" spans="1:13" ht="13.5" hidden="1" thickTop="1">
      <c r="A26" s="424" t="s">
        <v>446</v>
      </c>
      <c r="I26" s="502"/>
      <c r="K26" s="488"/>
      <c r="L26" s="488"/>
      <c r="M26" s="488"/>
    </row>
    <row r="27" spans="9:13" ht="13.5" hidden="1" thickTop="1">
      <c r="I27" s="502"/>
      <c r="K27" s="488"/>
      <c r="L27" s="488"/>
      <c r="M27" s="488"/>
    </row>
    <row r="28" spans="1:13" s="506" customFormat="1" ht="13.5" thickTop="1">
      <c r="A28" s="505" t="s">
        <v>447</v>
      </c>
      <c r="E28" s="424"/>
      <c r="G28" s="507"/>
      <c r="I28" s="508"/>
      <c r="K28" s="509"/>
      <c r="L28" s="509"/>
      <c r="M28" s="509"/>
    </row>
    <row r="29" spans="1:13" ht="12.75">
      <c r="A29" s="424" t="s">
        <v>448</v>
      </c>
      <c r="I29" s="502"/>
      <c r="K29" s="488"/>
      <c r="L29" s="488"/>
      <c r="M29" s="488"/>
    </row>
    <row r="30" spans="9:13" ht="12.75">
      <c r="I30" s="502"/>
      <c r="K30" s="488"/>
      <c r="L30" s="488"/>
      <c r="M30" s="488"/>
    </row>
    <row r="31" spans="9:13" ht="12.75">
      <c r="I31" s="502"/>
      <c r="K31" s="488"/>
      <c r="L31" s="488"/>
      <c r="M31" s="488"/>
    </row>
    <row r="32" ht="12.75">
      <c r="I32" s="502"/>
    </row>
    <row r="33" ht="12.75">
      <c r="I33" s="502"/>
    </row>
    <row r="34" ht="12.75">
      <c r="I34" s="502"/>
    </row>
    <row r="35" ht="12.75">
      <c r="I35" s="502"/>
    </row>
    <row r="36" ht="12.75">
      <c r="I36" s="502"/>
    </row>
    <row r="37" ht="12.75">
      <c r="I37" s="502"/>
    </row>
    <row r="38" ht="12.75">
      <c r="I38" s="502"/>
    </row>
    <row r="39" ht="12.75">
      <c r="I39" s="502"/>
    </row>
    <row r="40" ht="12.75">
      <c r="I40" s="502"/>
    </row>
    <row r="41" ht="12.75">
      <c r="I41" s="502"/>
    </row>
    <row r="42" ht="12.75">
      <c r="I42" s="502"/>
    </row>
    <row r="43" ht="12.75">
      <c r="I43" s="502"/>
    </row>
    <row r="44" ht="12.75">
      <c r="I44" s="502"/>
    </row>
    <row r="45" ht="12.75">
      <c r="I45" s="502"/>
    </row>
    <row r="46" ht="12.75">
      <c r="I46" s="502"/>
    </row>
    <row r="47" ht="12.75">
      <c r="I47" s="502"/>
    </row>
    <row r="48" ht="12.75">
      <c r="I48" s="502"/>
    </row>
    <row r="49" ht="12.75">
      <c r="I49" s="502"/>
    </row>
    <row r="50" ht="12.75">
      <c r="I50" s="502"/>
    </row>
    <row r="51" ht="12.75">
      <c r="I51" s="502"/>
    </row>
    <row r="52" ht="12.75">
      <c r="I52" s="502"/>
    </row>
    <row r="53" ht="12.75">
      <c r="I53" s="502"/>
    </row>
    <row r="54" ht="12.75">
      <c r="I54" s="502"/>
    </row>
    <row r="55" ht="12.75">
      <c r="I55" s="502"/>
    </row>
    <row r="56" ht="12.75">
      <c r="I56" s="502"/>
    </row>
    <row r="57" ht="12.75">
      <c r="I57" s="502"/>
    </row>
    <row r="58" ht="12.75">
      <c r="I58" s="502"/>
    </row>
    <row r="59" ht="12.75">
      <c r="I59" s="502"/>
    </row>
    <row r="60" ht="12.75">
      <c r="I60" s="502"/>
    </row>
    <row r="61" ht="12.75">
      <c r="I61" s="502"/>
    </row>
    <row r="62" ht="12.75">
      <c r="I62" s="502"/>
    </row>
    <row r="63" ht="12.75">
      <c r="I63" s="502"/>
    </row>
    <row r="64" ht="12.75">
      <c r="I64" s="502"/>
    </row>
    <row r="65" ht="12.75">
      <c r="I65" s="502"/>
    </row>
    <row r="66" ht="12.75">
      <c r="I66" s="502"/>
    </row>
    <row r="67" ht="12.75">
      <c r="I67" s="502"/>
    </row>
    <row r="68" ht="12.75">
      <c r="I68" s="502"/>
    </row>
    <row r="69" ht="12.75">
      <c r="I69" s="502"/>
    </row>
    <row r="70" ht="12.75">
      <c r="I70" s="502"/>
    </row>
    <row r="71" ht="12.75">
      <c r="I71" s="502"/>
    </row>
    <row r="72" ht="12.75">
      <c r="I72" s="502"/>
    </row>
    <row r="73" ht="12.75">
      <c r="I73" s="502"/>
    </row>
    <row r="74" ht="12.75">
      <c r="I74" s="502"/>
    </row>
    <row r="75" ht="12.75">
      <c r="I75" s="502"/>
    </row>
    <row r="76" ht="12.75">
      <c r="I76" s="502"/>
    </row>
    <row r="77" ht="12.75">
      <c r="I77" s="502"/>
    </row>
    <row r="78" ht="12.75">
      <c r="I78" s="502"/>
    </row>
    <row r="79" ht="12.75">
      <c r="I79" s="502"/>
    </row>
    <row r="80" ht="12.75">
      <c r="I80" s="502"/>
    </row>
    <row r="81" ht="12.75">
      <c r="I81" s="502"/>
    </row>
    <row r="82" ht="12.75">
      <c r="I82" s="502"/>
    </row>
    <row r="83" ht="12.75">
      <c r="I83" s="502"/>
    </row>
    <row r="84" ht="12.75">
      <c r="I84" s="502"/>
    </row>
    <row r="85" ht="12.75">
      <c r="I85" s="502"/>
    </row>
    <row r="86" ht="12.75">
      <c r="I86" s="502"/>
    </row>
    <row r="87" ht="12.75">
      <c r="I87" s="502"/>
    </row>
    <row r="88" ht="12.75">
      <c r="I88" s="502"/>
    </row>
    <row r="89" ht="12.75">
      <c r="I89" s="502"/>
    </row>
    <row r="90" ht="12.75">
      <c r="I90" s="502"/>
    </row>
    <row r="91" ht="12.75">
      <c r="I91" s="502"/>
    </row>
    <row r="92" ht="12.75">
      <c r="I92" s="502"/>
    </row>
    <row r="93" ht="12.75">
      <c r="I93" s="502"/>
    </row>
    <row r="94" ht="12.75">
      <c r="I94" s="502"/>
    </row>
    <row r="95" ht="12.75">
      <c r="I95" s="502"/>
    </row>
    <row r="96" ht="12.75">
      <c r="I96" s="502"/>
    </row>
    <row r="97" ht="12.75">
      <c r="I97" s="502"/>
    </row>
    <row r="98" ht="12.75">
      <c r="I98" s="502"/>
    </row>
    <row r="99" ht="12.75">
      <c r="I99" s="502"/>
    </row>
    <row r="100" ht="12.75">
      <c r="I100" s="502"/>
    </row>
    <row r="101" ht="12.75">
      <c r="I101" s="502"/>
    </row>
    <row r="102" ht="12.75">
      <c r="I102" s="502"/>
    </row>
    <row r="103" ht="12.75">
      <c r="I103" s="502"/>
    </row>
    <row r="104" ht="12.75">
      <c r="I104" s="502"/>
    </row>
    <row r="105" ht="12.75">
      <c r="I105" s="502"/>
    </row>
    <row r="106" ht="12.75">
      <c r="I106" s="502"/>
    </row>
    <row r="107" ht="12.75">
      <c r="I107" s="502"/>
    </row>
    <row r="108" ht="12.75">
      <c r="I108" s="502"/>
    </row>
    <row r="109" ht="12.75">
      <c r="I109" s="502"/>
    </row>
    <row r="110" ht="12.75">
      <c r="I110" s="502"/>
    </row>
    <row r="111" ht="12.75">
      <c r="I111" s="502"/>
    </row>
    <row r="112" ht="12.75">
      <c r="I112" s="502"/>
    </row>
    <row r="113" ht="12.75">
      <c r="I113" s="502"/>
    </row>
    <row r="114" ht="12.75">
      <c r="I114" s="502"/>
    </row>
    <row r="115" ht="12.75">
      <c r="I115" s="502"/>
    </row>
    <row r="116" ht="12.75">
      <c r="I116" s="502"/>
    </row>
    <row r="117" ht="12.75">
      <c r="I117" s="502"/>
    </row>
    <row r="118" ht="12.75">
      <c r="I118" s="502"/>
    </row>
    <row r="119" ht="12.75">
      <c r="I119" s="502"/>
    </row>
    <row r="120" ht="12.75">
      <c r="I120" s="502"/>
    </row>
    <row r="121" ht="12.75">
      <c r="I121" s="502"/>
    </row>
    <row r="122" ht="12.75">
      <c r="I122" s="502"/>
    </row>
    <row r="123" ht="12.75">
      <c r="I123" s="502"/>
    </row>
    <row r="124" ht="12.75">
      <c r="I124" s="502"/>
    </row>
    <row r="125" ht="12.75">
      <c r="I125" s="502"/>
    </row>
    <row r="126" ht="12.75">
      <c r="I126" s="502"/>
    </row>
    <row r="127" ht="12.75">
      <c r="I127" s="502"/>
    </row>
    <row r="128" ht="12.75">
      <c r="I128" s="502"/>
    </row>
    <row r="129" ht="12.75">
      <c r="I129" s="502"/>
    </row>
    <row r="130" ht="12.75">
      <c r="I130" s="502"/>
    </row>
    <row r="131" ht="12.75">
      <c r="I131" s="502"/>
    </row>
    <row r="132" ht="12.75">
      <c r="I132" s="502"/>
    </row>
    <row r="133" ht="12.75">
      <c r="I133" s="502"/>
    </row>
    <row r="134" ht="12.75">
      <c r="I134" s="502"/>
    </row>
    <row r="135" ht="12.75">
      <c r="I135" s="502"/>
    </row>
    <row r="136" ht="12.75">
      <c r="I136" s="502"/>
    </row>
    <row r="137" ht="12.75">
      <c r="I137" s="502"/>
    </row>
    <row r="138" ht="12.75">
      <c r="I138" s="502"/>
    </row>
    <row r="139" ht="12.75">
      <c r="I139" s="502"/>
    </row>
    <row r="140" ht="12.75">
      <c r="I140" s="502"/>
    </row>
    <row r="141" ht="12.75">
      <c r="I141" s="502"/>
    </row>
    <row r="142" ht="12.75">
      <c r="I142" s="502"/>
    </row>
    <row r="143" ht="12.75">
      <c r="I143" s="502"/>
    </row>
    <row r="144" ht="12.75">
      <c r="I144" s="502"/>
    </row>
    <row r="145" ht="12.75">
      <c r="I145" s="502"/>
    </row>
    <row r="146" ht="12.75">
      <c r="I146" s="502"/>
    </row>
    <row r="147" ht="12.75">
      <c r="I147" s="502"/>
    </row>
    <row r="148" ht="12.75">
      <c r="I148" s="502"/>
    </row>
    <row r="149" ht="12.75">
      <c r="I149" s="502"/>
    </row>
    <row r="150" ht="12.75">
      <c r="I150" s="502"/>
    </row>
    <row r="151" ht="12.75">
      <c r="I151" s="502"/>
    </row>
    <row r="152" ht="12.75">
      <c r="I152" s="502"/>
    </row>
    <row r="153" ht="12.75">
      <c r="I153" s="502"/>
    </row>
    <row r="154" ht="12.75">
      <c r="I154" s="502"/>
    </row>
    <row r="155" ht="12.75">
      <c r="I155" s="502"/>
    </row>
    <row r="156" ht="12.75">
      <c r="I156" s="502"/>
    </row>
    <row r="157" ht="12.75">
      <c r="I157" s="502"/>
    </row>
    <row r="158" ht="12.75">
      <c r="I158" s="502"/>
    </row>
    <row r="159" ht="12.75">
      <c r="I159" s="502"/>
    </row>
    <row r="160" ht="12.75">
      <c r="I160" s="502"/>
    </row>
    <row r="161" ht="12.75">
      <c r="I161" s="502"/>
    </row>
    <row r="162" ht="12.75">
      <c r="I162" s="502"/>
    </row>
    <row r="163" ht="12.75">
      <c r="I163" s="502"/>
    </row>
    <row r="164" ht="12.75">
      <c r="I164" s="502"/>
    </row>
    <row r="165" ht="12.75">
      <c r="I165" s="502"/>
    </row>
    <row r="166" ht="12.75">
      <c r="I166" s="502"/>
    </row>
    <row r="167" ht="12.75">
      <c r="I167" s="502"/>
    </row>
    <row r="168" ht="12.75">
      <c r="I168" s="502"/>
    </row>
    <row r="169" ht="12.75">
      <c r="I169" s="502"/>
    </row>
    <row r="170" ht="12.75">
      <c r="I170" s="502"/>
    </row>
    <row r="171" ht="12.75">
      <c r="I171" s="502"/>
    </row>
    <row r="172" ht="12.75">
      <c r="I172" s="502"/>
    </row>
    <row r="173" ht="12.75">
      <c r="I173" s="502"/>
    </row>
    <row r="174" ht="12.75">
      <c r="I174" s="502"/>
    </row>
    <row r="175" ht="12.75">
      <c r="I175" s="502"/>
    </row>
    <row r="176" ht="12.75">
      <c r="I176" s="502"/>
    </row>
    <row r="177" ht="12.75">
      <c r="I177" s="502"/>
    </row>
    <row r="178" ht="12.75">
      <c r="I178" s="502"/>
    </row>
    <row r="179" ht="12.75">
      <c r="I179" s="502"/>
    </row>
    <row r="180" ht="12.75">
      <c r="I180" s="502"/>
    </row>
    <row r="181" ht="12.75">
      <c r="I181" s="502"/>
    </row>
    <row r="182" ht="12.75">
      <c r="I182" s="502"/>
    </row>
    <row r="183" ht="12.75">
      <c r="I183" s="502"/>
    </row>
    <row r="184" ht="12.75">
      <c r="I184" s="502"/>
    </row>
    <row r="185" ht="12.75">
      <c r="I185" s="502"/>
    </row>
    <row r="186" ht="12.75">
      <c r="I186" s="502"/>
    </row>
    <row r="187" ht="12.75">
      <c r="I187" s="502"/>
    </row>
    <row r="188" ht="12.75">
      <c r="I188" s="502"/>
    </row>
    <row r="189" ht="12.75">
      <c r="I189" s="502"/>
    </row>
    <row r="190" ht="12.75">
      <c r="I190" s="502"/>
    </row>
    <row r="191" ht="12.75">
      <c r="I191" s="502"/>
    </row>
    <row r="192" ht="12.75">
      <c r="I192" s="502"/>
    </row>
    <row r="193" ht="12.75">
      <c r="I193" s="502"/>
    </row>
    <row r="194" ht="12.75">
      <c r="I194" s="502"/>
    </row>
    <row r="195" ht="12.75">
      <c r="I195" s="502"/>
    </row>
    <row r="196" ht="12.75">
      <c r="I196" s="502"/>
    </row>
    <row r="197" ht="12.75">
      <c r="I197" s="502"/>
    </row>
    <row r="198" ht="12.75">
      <c r="I198" s="502"/>
    </row>
    <row r="199" ht="12.75">
      <c r="I199" s="502"/>
    </row>
    <row r="200" ht="12.75">
      <c r="I200" s="502"/>
    </row>
    <row r="201" ht="12.75">
      <c r="I201" s="502"/>
    </row>
    <row r="202" ht="12.75">
      <c r="I202" s="502"/>
    </row>
    <row r="203" ht="12.75">
      <c r="I203" s="502"/>
    </row>
    <row r="204" ht="12.75">
      <c r="I204" s="502"/>
    </row>
    <row r="205" ht="12.75">
      <c r="I205" s="502"/>
    </row>
    <row r="206" ht="12.75">
      <c r="I206" s="502"/>
    </row>
    <row r="207" ht="12.75">
      <c r="I207" s="502"/>
    </row>
    <row r="208" ht="12.75">
      <c r="I208" s="502"/>
    </row>
    <row r="209" ht="12.75">
      <c r="I209" s="502"/>
    </row>
    <row r="210" ht="12.75">
      <c r="I210" s="502"/>
    </row>
    <row r="211" ht="12.75">
      <c r="I211" s="502"/>
    </row>
    <row r="212" ht="12.75">
      <c r="I212" s="502"/>
    </row>
    <row r="213" ht="12.75">
      <c r="I213" s="502"/>
    </row>
    <row r="214" ht="12.75">
      <c r="I214" s="502"/>
    </row>
    <row r="215" ht="12.75">
      <c r="I215" s="502"/>
    </row>
    <row r="216" ht="12.75">
      <c r="I216" s="502"/>
    </row>
    <row r="217" ht="12.75">
      <c r="I217" s="502"/>
    </row>
    <row r="218" ht="12.75">
      <c r="I218" s="502"/>
    </row>
    <row r="219" ht="12.75">
      <c r="I219" s="502"/>
    </row>
    <row r="220" ht="12.75">
      <c r="I220" s="502"/>
    </row>
    <row r="221" ht="12.75">
      <c r="I221" s="502"/>
    </row>
    <row r="222" ht="12.75">
      <c r="I222" s="502"/>
    </row>
    <row r="223" ht="12.75">
      <c r="I223" s="502"/>
    </row>
    <row r="224" ht="12.75">
      <c r="I224" s="502"/>
    </row>
    <row r="225" ht="12.75">
      <c r="I225" s="502"/>
    </row>
    <row r="226" ht="12.75">
      <c r="I226" s="502"/>
    </row>
    <row r="227" ht="12.75">
      <c r="I227" s="502"/>
    </row>
    <row r="228" ht="12.75">
      <c r="I228" s="502"/>
    </row>
    <row r="229" ht="12.75">
      <c r="I229" s="502"/>
    </row>
    <row r="230" ht="12.75">
      <c r="I230" s="502"/>
    </row>
    <row r="231" ht="12.75">
      <c r="I231" s="502"/>
    </row>
    <row r="232" ht="12.75">
      <c r="I232" s="502"/>
    </row>
    <row r="233" ht="12.75">
      <c r="I233" s="502"/>
    </row>
    <row r="234" ht="12.75">
      <c r="I234" s="502"/>
    </row>
    <row r="235" ht="12.75">
      <c r="I235" s="502"/>
    </row>
    <row r="236" ht="12.75">
      <c r="I236" s="502"/>
    </row>
    <row r="237" ht="12.75">
      <c r="I237" s="502"/>
    </row>
    <row r="238" ht="12.75">
      <c r="I238" s="502"/>
    </row>
    <row r="239" ht="12.75">
      <c r="I239" s="502"/>
    </row>
    <row r="240" ht="12.75">
      <c r="I240" s="502"/>
    </row>
    <row r="241" ht="12.75">
      <c r="I241" s="502"/>
    </row>
    <row r="242" ht="12.75">
      <c r="I242" s="502"/>
    </row>
    <row r="243" ht="12.75">
      <c r="I243" s="502"/>
    </row>
    <row r="244" ht="12.75">
      <c r="I244" s="502"/>
    </row>
    <row r="245" ht="12.75">
      <c r="I245" s="502"/>
    </row>
    <row r="246" ht="12.75">
      <c r="I246" s="502"/>
    </row>
    <row r="247" ht="12.75">
      <c r="I247" s="502"/>
    </row>
    <row r="248" ht="12.75">
      <c r="I248" s="502"/>
    </row>
    <row r="249" ht="12.75">
      <c r="I249" s="502"/>
    </row>
    <row r="250" ht="12.75">
      <c r="I250" s="502"/>
    </row>
    <row r="251" ht="12.75">
      <c r="I251" s="502"/>
    </row>
    <row r="252" ht="12.75">
      <c r="I252" s="502"/>
    </row>
    <row r="253" ht="12.75">
      <c r="I253" s="502"/>
    </row>
    <row r="254" ht="12.75">
      <c r="I254" s="502"/>
    </row>
    <row r="255" ht="12.75">
      <c r="I255" s="502"/>
    </row>
    <row r="256" ht="12.75">
      <c r="I256" s="502"/>
    </row>
    <row r="257" ht="12.75">
      <c r="I257" s="502"/>
    </row>
    <row r="258" ht="12.75">
      <c r="I258" s="502"/>
    </row>
    <row r="259" ht="12.75">
      <c r="I259" s="502"/>
    </row>
    <row r="260" ht="12.75">
      <c r="I260" s="502"/>
    </row>
    <row r="261" ht="12.75">
      <c r="I261" s="502"/>
    </row>
    <row r="262" ht="12.75">
      <c r="I262" s="502"/>
    </row>
    <row r="263" ht="12.75">
      <c r="I263" s="502"/>
    </row>
    <row r="264" ht="12.75">
      <c r="I264" s="502"/>
    </row>
    <row r="265" ht="12.75">
      <c r="I265" s="502"/>
    </row>
    <row r="266" ht="12.75">
      <c r="I266" s="502"/>
    </row>
    <row r="267" ht="12.75">
      <c r="I267" s="502"/>
    </row>
    <row r="268" ht="12.75">
      <c r="I268" s="502"/>
    </row>
    <row r="269" ht="12.75">
      <c r="I269" s="502"/>
    </row>
    <row r="270" ht="12.75">
      <c r="I270" s="502"/>
    </row>
    <row r="271" ht="12.75">
      <c r="I271" s="502"/>
    </row>
    <row r="272" ht="12.75">
      <c r="I272" s="502"/>
    </row>
    <row r="273" ht="12.75">
      <c r="I273" s="502"/>
    </row>
    <row r="274" ht="12.75">
      <c r="I274" s="502"/>
    </row>
    <row r="275" ht="12.75">
      <c r="I275" s="502"/>
    </row>
    <row r="276" ht="12.75">
      <c r="I276" s="502"/>
    </row>
    <row r="277" ht="12.75">
      <c r="I277" s="502"/>
    </row>
    <row r="278" ht="12.75">
      <c r="I278" s="502"/>
    </row>
    <row r="279" ht="12.75">
      <c r="I279" s="502"/>
    </row>
    <row r="280" ht="12.75">
      <c r="I280" s="502"/>
    </row>
    <row r="281" ht="12.75">
      <c r="I281" s="502"/>
    </row>
    <row r="282" ht="12.75">
      <c r="I282" s="502"/>
    </row>
    <row r="283" ht="12.75">
      <c r="I283" s="502"/>
    </row>
    <row r="284" ht="12.75">
      <c r="I284" s="502"/>
    </row>
    <row r="285" ht="12.75">
      <c r="I285" s="502"/>
    </row>
    <row r="286" ht="12.75">
      <c r="I286" s="502"/>
    </row>
    <row r="287" ht="12.75">
      <c r="I287" s="502"/>
    </row>
    <row r="288" ht="12.75">
      <c r="I288" s="502"/>
    </row>
    <row r="289" ht="12.75">
      <c r="I289" s="502"/>
    </row>
    <row r="290" ht="12.75">
      <c r="I290" s="502"/>
    </row>
    <row r="291" ht="12.75">
      <c r="I291" s="502"/>
    </row>
    <row r="292" ht="12.75">
      <c r="I292" s="502"/>
    </row>
    <row r="293" ht="12.75">
      <c r="I293" s="502"/>
    </row>
    <row r="294" ht="12.75">
      <c r="I294" s="502"/>
    </row>
    <row r="295" ht="12.75">
      <c r="I295" s="502"/>
    </row>
    <row r="296" ht="12.75">
      <c r="I296" s="502"/>
    </row>
    <row r="297" ht="12.75">
      <c r="I297" s="502"/>
    </row>
    <row r="298" ht="12.75">
      <c r="I298" s="502"/>
    </row>
    <row r="299" ht="12.75">
      <c r="I299" s="502"/>
    </row>
    <row r="300" ht="12.75">
      <c r="I300" s="502"/>
    </row>
    <row r="301" ht="12.75">
      <c r="I301" s="502"/>
    </row>
    <row r="302" ht="12.75">
      <c r="I302" s="502"/>
    </row>
    <row r="303" ht="12.75">
      <c r="I303" s="502"/>
    </row>
    <row r="304" ht="12.75">
      <c r="I304" s="502"/>
    </row>
    <row r="305" ht="12.75">
      <c r="I305" s="502"/>
    </row>
    <row r="306" ht="12.75">
      <c r="I306" s="502"/>
    </row>
    <row r="307" ht="12.75">
      <c r="I307" s="502"/>
    </row>
    <row r="308" ht="12.75">
      <c r="I308" s="502"/>
    </row>
    <row r="309" ht="12.75">
      <c r="I309" s="502"/>
    </row>
    <row r="310" ht="12.75">
      <c r="I310" s="502"/>
    </row>
    <row r="311" ht="12.75">
      <c r="I311" s="502"/>
    </row>
    <row r="312" ht="12.75">
      <c r="I312" s="502"/>
    </row>
    <row r="313" ht="12.75">
      <c r="I313" s="502"/>
    </row>
    <row r="314" ht="12.75">
      <c r="I314" s="502"/>
    </row>
    <row r="315" ht="12.75">
      <c r="I315" s="502"/>
    </row>
    <row r="316" ht="12.75">
      <c r="I316" s="502"/>
    </row>
    <row r="317" ht="12.75">
      <c r="I317" s="502"/>
    </row>
    <row r="318" ht="12.75">
      <c r="I318" s="502"/>
    </row>
    <row r="319" ht="12.75">
      <c r="I319" s="502"/>
    </row>
    <row r="320" ht="12.75">
      <c r="I320" s="502"/>
    </row>
    <row r="321" ht="12.75">
      <c r="I321" s="502"/>
    </row>
    <row r="322" ht="12.75">
      <c r="I322" s="502"/>
    </row>
    <row r="323" ht="12.75">
      <c r="I323" s="502"/>
    </row>
    <row r="324" ht="12.75">
      <c r="I324" s="502"/>
    </row>
    <row r="325" ht="12.75">
      <c r="I325" s="502"/>
    </row>
    <row r="326" ht="12.75">
      <c r="I326" s="502"/>
    </row>
    <row r="327" ht="12.75">
      <c r="I327" s="502"/>
    </row>
    <row r="328" ht="12.75">
      <c r="I328" s="502"/>
    </row>
    <row r="329" ht="12.75">
      <c r="I329" s="502"/>
    </row>
    <row r="330" ht="12.75">
      <c r="I330" s="502"/>
    </row>
    <row r="331" ht="12.75">
      <c r="I331" s="510"/>
    </row>
    <row r="332" ht="12.75">
      <c r="I332" s="510"/>
    </row>
    <row r="333" ht="12.75">
      <c r="I333" s="510"/>
    </row>
    <row r="334" ht="12.75">
      <c r="I334" s="510"/>
    </row>
    <row r="335" ht="12.75">
      <c r="I335" s="510"/>
    </row>
    <row r="336" ht="12.75">
      <c r="I336" s="510"/>
    </row>
    <row r="337" ht="12.75">
      <c r="I337" s="510"/>
    </row>
    <row r="338" ht="12.75">
      <c r="I338" s="510"/>
    </row>
    <row r="339" ht="12.75">
      <c r="I339" s="510"/>
    </row>
    <row r="340" ht="12.75">
      <c r="I340" s="510"/>
    </row>
    <row r="341" ht="12.75">
      <c r="I341" s="510"/>
    </row>
    <row r="342" ht="12.75">
      <c r="I342" s="510"/>
    </row>
    <row r="343" ht="12.75">
      <c r="I343" s="510"/>
    </row>
    <row r="344" ht="12.75">
      <c r="I344" s="510"/>
    </row>
    <row r="345" ht="12.75">
      <c r="I345" s="510"/>
    </row>
    <row r="346" ht="12.75">
      <c r="I346" s="510"/>
    </row>
    <row r="347" ht="12.75">
      <c r="I347" s="510"/>
    </row>
    <row r="348" ht="12.75">
      <c r="I348" s="510"/>
    </row>
    <row r="349" ht="12.75">
      <c r="I349" s="510"/>
    </row>
    <row r="350" ht="12.75">
      <c r="I350" s="510"/>
    </row>
    <row r="351" ht="12.75">
      <c r="I351" s="510"/>
    </row>
    <row r="352" ht="12.75">
      <c r="I352" s="510"/>
    </row>
    <row r="353" ht="12.75">
      <c r="I353" s="510"/>
    </row>
    <row r="354" ht="12.75">
      <c r="I354" s="510"/>
    </row>
    <row r="355" ht="12.75">
      <c r="I355" s="510"/>
    </row>
    <row r="356" ht="12.75">
      <c r="I356" s="510"/>
    </row>
    <row r="357" ht="12.75">
      <c r="I357" s="510"/>
    </row>
    <row r="358" ht="12.75">
      <c r="I358" s="510"/>
    </row>
    <row r="359" ht="12.75">
      <c r="I359" s="510"/>
    </row>
    <row r="360" ht="12.75">
      <c r="I360" s="510"/>
    </row>
    <row r="361" ht="12.75">
      <c r="I361" s="510"/>
    </row>
    <row r="362" ht="12.75">
      <c r="I362" s="510"/>
    </row>
    <row r="363" ht="12.75">
      <c r="I363" s="510"/>
    </row>
    <row r="364" ht="12.75">
      <c r="I364" s="510"/>
    </row>
    <row r="365" ht="12.75">
      <c r="I365" s="510"/>
    </row>
    <row r="366" ht="12.75">
      <c r="I366" s="510"/>
    </row>
    <row r="367" ht="12.75">
      <c r="I367" s="510"/>
    </row>
    <row r="368" ht="12.75">
      <c r="I368" s="510"/>
    </row>
    <row r="369" ht="12.75">
      <c r="I369" s="510"/>
    </row>
    <row r="370" ht="12.75">
      <c r="I370" s="510"/>
    </row>
    <row r="371" ht="12.75">
      <c r="I371" s="510"/>
    </row>
    <row r="372" ht="12.75">
      <c r="I372" s="510"/>
    </row>
    <row r="373" ht="12.75">
      <c r="I373" s="510"/>
    </row>
    <row r="374" ht="12.75">
      <c r="I374" s="510"/>
    </row>
    <row r="375" ht="12.75">
      <c r="I375" s="510"/>
    </row>
    <row r="376" ht="12.75">
      <c r="I376" s="510"/>
    </row>
    <row r="377" ht="12.75">
      <c r="I377" s="510"/>
    </row>
    <row r="378" ht="12.75">
      <c r="I378" s="510"/>
    </row>
    <row r="379" ht="12.75">
      <c r="I379" s="510"/>
    </row>
    <row r="380" ht="12.75">
      <c r="I380" s="510"/>
    </row>
    <row r="381" ht="12.75">
      <c r="I381" s="510"/>
    </row>
    <row r="382" ht="12.75">
      <c r="I382" s="510"/>
    </row>
    <row r="383" ht="12.75">
      <c r="I383" s="510"/>
    </row>
    <row r="384" ht="12.75">
      <c r="I384" s="510"/>
    </row>
    <row r="385" ht="12.75">
      <c r="I385" s="510"/>
    </row>
    <row r="386" ht="12.75">
      <c r="I386" s="510"/>
    </row>
    <row r="387" ht="12.75">
      <c r="I387" s="510"/>
    </row>
    <row r="388" ht="12.75">
      <c r="I388" s="510"/>
    </row>
    <row r="389" ht="12.75">
      <c r="I389" s="510"/>
    </row>
    <row r="390" ht="12.75">
      <c r="I390" s="510"/>
    </row>
    <row r="391" ht="12.75">
      <c r="I391" s="510"/>
    </row>
    <row r="392" ht="12.75">
      <c r="I392" s="510"/>
    </row>
    <row r="393" ht="12.75">
      <c r="I393" s="510"/>
    </row>
    <row r="394" ht="12.75">
      <c r="I394" s="510"/>
    </row>
    <row r="395" ht="12.75">
      <c r="I395" s="510"/>
    </row>
    <row r="396" ht="12.75">
      <c r="I396" s="510"/>
    </row>
    <row r="397" ht="12.75">
      <c r="I397" s="510"/>
    </row>
    <row r="398" ht="12.75">
      <c r="I398" s="510"/>
    </row>
    <row r="399" ht="12.75">
      <c r="I399" s="510"/>
    </row>
    <row r="400" ht="12.75">
      <c r="I400" s="510"/>
    </row>
    <row r="401" ht="12.75">
      <c r="I401" s="510"/>
    </row>
    <row r="402" ht="12.75">
      <c r="I402" s="510"/>
    </row>
    <row r="403" ht="12.75">
      <c r="I403" s="510"/>
    </row>
    <row r="404" ht="12.75">
      <c r="I404" s="510"/>
    </row>
    <row r="405" ht="12.75">
      <c r="I405" s="510"/>
    </row>
    <row r="406" ht="12.75">
      <c r="I406" s="510"/>
    </row>
    <row r="407" ht="12.75">
      <c r="I407" s="510"/>
    </row>
    <row r="408" ht="12.75">
      <c r="I408" s="510"/>
    </row>
    <row r="409" ht="12.75">
      <c r="I409" s="510"/>
    </row>
    <row r="410" ht="12.75">
      <c r="I410" s="510"/>
    </row>
    <row r="411" ht="12.75">
      <c r="I411" s="510"/>
    </row>
    <row r="412" ht="12.75">
      <c r="I412" s="510"/>
    </row>
    <row r="413" ht="12.75">
      <c r="I413" s="510"/>
    </row>
    <row r="414" ht="12.75">
      <c r="I414" s="510"/>
    </row>
    <row r="415" ht="12.75">
      <c r="I415" s="510"/>
    </row>
    <row r="416" ht="12.75">
      <c r="I416" s="510"/>
    </row>
    <row r="417" ht="12.75">
      <c r="I417" s="510"/>
    </row>
    <row r="418" ht="12.75">
      <c r="I418" s="510"/>
    </row>
    <row r="419" ht="12.75">
      <c r="I419" s="510"/>
    </row>
    <row r="420" ht="12.75">
      <c r="I420" s="510"/>
    </row>
    <row r="421" ht="12.75">
      <c r="I421" s="510"/>
    </row>
    <row r="422" ht="12.75">
      <c r="I422" s="510"/>
    </row>
    <row r="423" ht="12.75">
      <c r="I423" s="510"/>
    </row>
    <row r="424" ht="12.75">
      <c r="I424" s="510"/>
    </row>
    <row r="425" ht="12.75">
      <c r="I425" s="510"/>
    </row>
    <row r="426" ht="12.75">
      <c r="I426" s="510"/>
    </row>
    <row r="427" ht="12.75">
      <c r="I427" s="510"/>
    </row>
    <row r="428" ht="12.75">
      <c r="I428" s="510"/>
    </row>
    <row r="429" ht="12.75">
      <c r="I429" s="510"/>
    </row>
    <row r="430" ht="12.75">
      <c r="I430" s="510"/>
    </row>
    <row r="431" ht="12.75">
      <c r="I431" s="510"/>
    </row>
    <row r="432" ht="12.75">
      <c r="I432" s="510"/>
    </row>
    <row r="433" ht="12.75">
      <c r="I433" s="510"/>
    </row>
    <row r="434" ht="12.75">
      <c r="I434" s="510"/>
    </row>
    <row r="435" ht="12.75">
      <c r="I435" s="510"/>
    </row>
    <row r="436" ht="12.75">
      <c r="I436" s="510"/>
    </row>
    <row r="437" ht="12.75">
      <c r="I437" s="510"/>
    </row>
    <row r="438" ht="12.75">
      <c r="I438" s="510"/>
    </row>
    <row r="439" ht="12.75">
      <c r="I439" s="510"/>
    </row>
    <row r="440" ht="12.75">
      <c r="I440" s="510"/>
    </row>
    <row r="441" ht="12.75">
      <c r="I441" s="510"/>
    </row>
    <row r="442" ht="12.75">
      <c r="I442" s="510"/>
    </row>
    <row r="443" ht="12.75">
      <c r="I443" s="510"/>
    </row>
    <row r="444" ht="12.75">
      <c r="I444" s="510"/>
    </row>
    <row r="445" ht="12.75">
      <c r="I445" s="510"/>
    </row>
    <row r="446" ht="12.75">
      <c r="I446" s="510"/>
    </row>
    <row r="447" ht="12.75">
      <c r="I447" s="510"/>
    </row>
    <row r="448" ht="12.75">
      <c r="I448" s="510"/>
    </row>
    <row r="449" ht="12.75">
      <c r="I449" s="510"/>
    </row>
    <row r="450" ht="12.75">
      <c r="I450" s="510"/>
    </row>
    <row r="451" ht="12.75">
      <c r="I451" s="510"/>
    </row>
    <row r="452" ht="12.75">
      <c r="I452" s="510"/>
    </row>
    <row r="453" ht="12.75">
      <c r="I453" s="510"/>
    </row>
    <row r="454" ht="12.75">
      <c r="I454" s="510"/>
    </row>
    <row r="455" ht="12.75">
      <c r="I455" s="510"/>
    </row>
    <row r="456" ht="12.75">
      <c r="I456" s="510"/>
    </row>
    <row r="457" ht="12.75">
      <c r="I457" s="510"/>
    </row>
    <row r="458" ht="12.75">
      <c r="I458" s="510"/>
    </row>
    <row r="459" ht="12.75">
      <c r="I459" s="510"/>
    </row>
    <row r="460" ht="12.75">
      <c r="I460" s="510"/>
    </row>
    <row r="461" ht="12.75">
      <c r="I461" s="510"/>
    </row>
    <row r="462" ht="12.75">
      <c r="I462" s="510"/>
    </row>
    <row r="463" ht="12.75">
      <c r="I463" s="510"/>
    </row>
    <row r="464" ht="12.75">
      <c r="I464" s="510"/>
    </row>
    <row r="465" ht="12.75">
      <c r="I465" s="510"/>
    </row>
    <row r="466" ht="12.75">
      <c r="I466" s="510"/>
    </row>
    <row r="467" ht="12.75">
      <c r="I467" s="510"/>
    </row>
    <row r="468" ht="12.75">
      <c r="I468" s="510"/>
    </row>
    <row r="469" ht="12.75">
      <c r="I469" s="510"/>
    </row>
    <row r="470" ht="12.75">
      <c r="I470" s="510"/>
    </row>
    <row r="471" ht="12.75">
      <c r="I471" s="510"/>
    </row>
    <row r="472" ht="12.75">
      <c r="I472" s="510"/>
    </row>
    <row r="473" ht="12.75">
      <c r="I473" s="510"/>
    </row>
    <row r="474" ht="12.75">
      <c r="I474" s="510"/>
    </row>
    <row r="475" ht="12.75">
      <c r="I475" s="510"/>
    </row>
    <row r="476" ht="12.75">
      <c r="I476" s="510"/>
    </row>
    <row r="477" ht="12.75">
      <c r="I477" s="510"/>
    </row>
    <row r="478" ht="12.75">
      <c r="I478" s="510"/>
    </row>
    <row r="479" ht="12.75">
      <c r="I479" s="510"/>
    </row>
    <row r="480" ht="12.75">
      <c r="I480" s="510"/>
    </row>
    <row r="481" ht="12.75">
      <c r="I481" s="510"/>
    </row>
    <row r="482" ht="12.75">
      <c r="I482" s="510"/>
    </row>
    <row r="483" ht="12.75">
      <c r="I483" s="510"/>
    </row>
    <row r="484" ht="12.75">
      <c r="I484" s="510"/>
    </row>
    <row r="485" ht="12.75">
      <c r="I485" s="510"/>
    </row>
    <row r="486" ht="12.75">
      <c r="I486" s="510"/>
    </row>
    <row r="487" ht="12.75">
      <c r="I487" s="510"/>
    </row>
    <row r="488" ht="12.75">
      <c r="I488" s="510"/>
    </row>
    <row r="489" ht="12.75">
      <c r="I489" s="510"/>
    </row>
    <row r="490" ht="12.75">
      <c r="I490" s="510"/>
    </row>
    <row r="491" ht="12.75">
      <c r="I491" s="510"/>
    </row>
    <row r="492" ht="12.75">
      <c r="I492" s="510"/>
    </row>
    <row r="493" ht="12.75">
      <c r="I493" s="510"/>
    </row>
    <row r="494" ht="12.75">
      <c r="I494" s="510"/>
    </row>
    <row r="495" ht="12.75">
      <c r="I495" s="510"/>
    </row>
    <row r="496" ht="12.75">
      <c r="I496" s="510"/>
    </row>
    <row r="497" ht="12.75">
      <c r="I497" s="510"/>
    </row>
    <row r="498" ht="12.75">
      <c r="I498" s="510"/>
    </row>
    <row r="499" ht="12.75">
      <c r="I499" s="510"/>
    </row>
    <row r="500" ht="12.75">
      <c r="I500" s="510"/>
    </row>
    <row r="501" ht="12.75">
      <c r="I501" s="510"/>
    </row>
    <row r="502" ht="12.75">
      <c r="I502" s="510"/>
    </row>
    <row r="503" ht="12.75">
      <c r="I503" s="510"/>
    </row>
    <row r="504" ht="12.75">
      <c r="I504" s="510"/>
    </row>
    <row r="505" ht="12.75">
      <c r="I505" s="510"/>
    </row>
    <row r="506" ht="12.75">
      <c r="I506" s="510"/>
    </row>
    <row r="507" ht="12.75">
      <c r="I507" s="510"/>
    </row>
    <row r="508" ht="12.75">
      <c r="I508" s="510"/>
    </row>
    <row r="509" ht="12.75">
      <c r="I509" s="510"/>
    </row>
    <row r="510" ht="12.75">
      <c r="I510" s="510"/>
    </row>
    <row r="511" ht="12.75">
      <c r="I511" s="510"/>
    </row>
    <row r="512" ht="12.75">
      <c r="I512" s="510"/>
    </row>
    <row r="513" ht="12.75">
      <c r="I513" s="510"/>
    </row>
    <row r="514" ht="12.75">
      <c r="I514" s="510"/>
    </row>
    <row r="515" ht="12.75">
      <c r="I515" s="510"/>
    </row>
    <row r="516" ht="12.75">
      <c r="I516" s="510"/>
    </row>
    <row r="517" ht="12.75">
      <c r="I517" s="510"/>
    </row>
    <row r="518" ht="12.75">
      <c r="I518" s="510"/>
    </row>
    <row r="519" ht="12.75">
      <c r="I519" s="510"/>
    </row>
    <row r="520" ht="12.75">
      <c r="I520" s="510"/>
    </row>
    <row r="521" ht="12.75">
      <c r="I521" s="510"/>
    </row>
    <row r="522" ht="12.75">
      <c r="I522" s="510"/>
    </row>
    <row r="523" ht="12.75">
      <c r="I523" s="510"/>
    </row>
    <row r="524" ht="12.75">
      <c r="I524" s="510"/>
    </row>
    <row r="525" ht="12.75">
      <c r="I525" s="510"/>
    </row>
    <row r="526" ht="12.75">
      <c r="I526" s="510"/>
    </row>
    <row r="527" ht="12.75">
      <c r="I527" s="510"/>
    </row>
    <row r="528" ht="12.75">
      <c r="I528" s="510"/>
    </row>
    <row r="529" ht="12.75">
      <c r="I529" s="510"/>
    </row>
    <row r="530" ht="12.75">
      <c r="I530" s="510"/>
    </row>
    <row r="531" ht="12.75">
      <c r="I531" s="510"/>
    </row>
    <row r="532" ht="12.75">
      <c r="I532" s="510"/>
    </row>
    <row r="533" ht="12.75">
      <c r="I533" s="510"/>
    </row>
    <row r="534" ht="12.75">
      <c r="I534" s="510"/>
    </row>
    <row r="535" ht="12.75">
      <c r="I535" s="510"/>
    </row>
    <row r="536" ht="12.75">
      <c r="I536" s="510"/>
    </row>
    <row r="537" ht="12.75">
      <c r="I537" s="510"/>
    </row>
    <row r="538" ht="12.75">
      <c r="I538" s="510"/>
    </row>
    <row r="539" ht="12.75">
      <c r="I539" s="510"/>
    </row>
    <row r="540" ht="12.75">
      <c r="I540" s="510"/>
    </row>
    <row r="541" ht="12.75">
      <c r="I541" s="510"/>
    </row>
    <row r="542" ht="12.75">
      <c r="I542" s="510"/>
    </row>
    <row r="543" ht="12.75">
      <c r="I543" s="510"/>
    </row>
    <row r="544" ht="12.75">
      <c r="I544" s="510"/>
    </row>
    <row r="545" ht="12.75">
      <c r="I545" s="510"/>
    </row>
    <row r="546" ht="12.75">
      <c r="I546" s="510"/>
    </row>
    <row r="547" ht="12.75">
      <c r="I547" s="510"/>
    </row>
    <row r="548" ht="12.75">
      <c r="I548" s="510"/>
    </row>
    <row r="549" ht="12.75">
      <c r="I549" s="510"/>
    </row>
    <row r="550" ht="12.75">
      <c r="I550" s="510"/>
    </row>
    <row r="551" ht="12.75">
      <c r="I551" s="510"/>
    </row>
    <row r="552" ht="12.75">
      <c r="I552" s="510"/>
    </row>
    <row r="553" ht="12.75">
      <c r="I553" s="510"/>
    </row>
    <row r="554" ht="12.75">
      <c r="I554" s="510"/>
    </row>
    <row r="555" ht="12.75">
      <c r="I555" s="510"/>
    </row>
    <row r="556" ht="12.75">
      <c r="I556" s="510"/>
    </row>
    <row r="557" ht="12.75">
      <c r="I557" s="510"/>
    </row>
    <row r="558" ht="12.75">
      <c r="I558" s="510"/>
    </row>
    <row r="559" ht="12.75">
      <c r="I559" s="510"/>
    </row>
    <row r="560" ht="12.75">
      <c r="I560" s="510"/>
    </row>
    <row r="561" ht="12.75">
      <c r="I561" s="510"/>
    </row>
    <row r="562" ht="12.75">
      <c r="I562" s="510"/>
    </row>
    <row r="563" ht="12.75">
      <c r="I563" s="510"/>
    </row>
    <row r="564" ht="12.75">
      <c r="I564" s="510"/>
    </row>
    <row r="565" ht="12.75">
      <c r="I565" s="510"/>
    </row>
    <row r="566" ht="12.75">
      <c r="I566" s="510"/>
    </row>
    <row r="567" ht="12.75">
      <c r="I567" s="510"/>
    </row>
    <row r="568" ht="12.75">
      <c r="I568" s="510"/>
    </row>
    <row r="569" ht="12.75">
      <c r="I569" s="510"/>
    </row>
    <row r="570" ht="12.75">
      <c r="I570" s="510"/>
    </row>
    <row r="571" ht="12.75">
      <c r="I571" s="510"/>
    </row>
    <row r="572" ht="12.75">
      <c r="I572" s="510"/>
    </row>
    <row r="573" ht="12.75">
      <c r="I573" s="510"/>
    </row>
    <row r="574" ht="12.75">
      <c r="I574" s="510"/>
    </row>
    <row r="575" ht="12.75">
      <c r="I575" s="510"/>
    </row>
    <row r="576" ht="12.75">
      <c r="I576" s="510"/>
    </row>
    <row r="577" ht="12.75">
      <c r="I577" s="510"/>
    </row>
    <row r="578" ht="12.75">
      <c r="I578" s="510"/>
    </row>
    <row r="579" ht="12.75">
      <c r="I579" s="510"/>
    </row>
    <row r="580" ht="12.75">
      <c r="I580" s="510"/>
    </row>
    <row r="581" ht="12.75">
      <c r="I581" s="510"/>
    </row>
    <row r="582" ht="12.75">
      <c r="I582" s="510"/>
    </row>
    <row r="583" ht="12.75">
      <c r="I583" s="510"/>
    </row>
    <row r="584" ht="12.75">
      <c r="I584" s="510"/>
    </row>
    <row r="585" ht="12.75">
      <c r="I585" s="510"/>
    </row>
    <row r="586" ht="12.75">
      <c r="I586" s="510"/>
    </row>
    <row r="587" ht="12.75">
      <c r="I587" s="510"/>
    </row>
    <row r="588" ht="12.75">
      <c r="I588" s="510"/>
    </row>
    <row r="589" ht="12.75">
      <c r="I589" s="510"/>
    </row>
    <row r="590" ht="12.75">
      <c r="I590" s="510"/>
    </row>
    <row r="591" ht="12.75">
      <c r="I591" s="510"/>
    </row>
    <row r="592" ht="12.75">
      <c r="I592" s="510"/>
    </row>
    <row r="593" ht="12.75">
      <c r="I593" s="510"/>
    </row>
    <row r="594" ht="12.75">
      <c r="I594" s="510"/>
    </row>
    <row r="595" ht="12.75">
      <c r="I595" s="510"/>
    </row>
    <row r="596" ht="12.75">
      <c r="I596" s="510"/>
    </row>
    <row r="597" ht="12.75">
      <c r="I597" s="510"/>
    </row>
    <row r="598" ht="12.75">
      <c r="I598" s="510"/>
    </row>
    <row r="599" ht="12.75">
      <c r="I599" s="510"/>
    </row>
    <row r="600" ht="12.75">
      <c r="I600" s="510"/>
    </row>
    <row r="601" ht="12.75">
      <c r="I601" s="510"/>
    </row>
    <row r="602" ht="12.75">
      <c r="I602" s="510"/>
    </row>
    <row r="603" ht="12.75">
      <c r="I603" s="510"/>
    </row>
    <row r="604" ht="12.75">
      <c r="I604" s="510"/>
    </row>
    <row r="605" ht="12.75">
      <c r="I605" s="510"/>
    </row>
    <row r="606" ht="12.75">
      <c r="I606" s="510"/>
    </row>
    <row r="607" ht="12.75">
      <c r="I607" s="510"/>
    </row>
    <row r="608" ht="12.75">
      <c r="I608" s="510"/>
    </row>
    <row r="609" ht="12.75">
      <c r="I609" s="510"/>
    </row>
    <row r="610" ht="12.75">
      <c r="I610" s="510"/>
    </row>
    <row r="611" ht="12.75">
      <c r="I611" s="510"/>
    </row>
    <row r="612" ht="12.75">
      <c r="I612" s="510"/>
    </row>
    <row r="613" ht="12.75">
      <c r="I613" s="510"/>
    </row>
    <row r="614" ht="12.75">
      <c r="I614" s="510"/>
    </row>
    <row r="615" ht="12.75">
      <c r="I615" s="510"/>
    </row>
    <row r="616" ht="12.75">
      <c r="I616" s="510"/>
    </row>
    <row r="617" ht="12.75">
      <c r="I617" s="510"/>
    </row>
    <row r="618" ht="12.75">
      <c r="I618" s="510"/>
    </row>
    <row r="619" ht="12.75">
      <c r="I619" s="510"/>
    </row>
    <row r="620" ht="12.75">
      <c r="I620" s="510"/>
    </row>
    <row r="621" ht="12.75">
      <c r="I621" s="510"/>
    </row>
    <row r="622" ht="12.75">
      <c r="I622" s="510"/>
    </row>
    <row r="623" ht="12.75">
      <c r="I623" s="510"/>
    </row>
    <row r="624" ht="12.75">
      <c r="I624" s="510"/>
    </row>
    <row r="625" ht="12.75">
      <c r="I625" s="510"/>
    </row>
    <row r="626" ht="12.75">
      <c r="I626" s="510"/>
    </row>
    <row r="627" ht="12.75">
      <c r="I627" s="510"/>
    </row>
    <row r="628" ht="12.75">
      <c r="I628" s="510"/>
    </row>
    <row r="629" ht="12.75">
      <c r="I629" s="510"/>
    </row>
    <row r="630" ht="12.75">
      <c r="I630" s="510"/>
    </row>
    <row r="631" ht="12.75">
      <c r="I631" s="510"/>
    </row>
    <row r="632" ht="12.75">
      <c r="I632" s="510"/>
    </row>
    <row r="633" ht="12.75">
      <c r="I633" s="510"/>
    </row>
    <row r="634" ht="12.75">
      <c r="I634" s="510"/>
    </row>
    <row r="635" ht="12.75">
      <c r="I635" s="510"/>
    </row>
    <row r="636" ht="12.75">
      <c r="I636" s="510"/>
    </row>
    <row r="637" ht="12.75">
      <c r="I637" s="510"/>
    </row>
    <row r="638" ht="12.75">
      <c r="I638" s="510"/>
    </row>
    <row r="639" ht="12.75">
      <c r="I639" s="510"/>
    </row>
    <row r="640" ht="12.75">
      <c r="I640" s="510"/>
    </row>
    <row r="641" ht="12.75">
      <c r="I641" s="510"/>
    </row>
    <row r="642" ht="12.75">
      <c r="I642" s="510"/>
    </row>
    <row r="643" ht="12.75">
      <c r="I643" s="510"/>
    </row>
    <row r="644" ht="12.75">
      <c r="I644" s="510"/>
    </row>
    <row r="645" ht="12.75">
      <c r="I645" s="510"/>
    </row>
    <row r="646" ht="12.75">
      <c r="I646" s="510"/>
    </row>
    <row r="647" ht="12.75">
      <c r="I647" s="510"/>
    </row>
    <row r="648" ht="12.75">
      <c r="I648" s="510"/>
    </row>
    <row r="649" ht="12.75">
      <c r="I649" s="510"/>
    </row>
    <row r="650" ht="12.75">
      <c r="I650" s="510"/>
    </row>
    <row r="651" ht="12.75">
      <c r="I651" s="510"/>
    </row>
    <row r="652" ht="12.75">
      <c r="I652" s="510"/>
    </row>
    <row r="653" ht="12.75">
      <c r="I653" s="510"/>
    </row>
    <row r="654" ht="12.75">
      <c r="I654" s="510"/>
    </row>
    <row r="655" ht="12.75">
      <c r="I655" s="510"/>
    </row>
    <row r="656" ht="12.75">
      <c r="I656" s="510"/>
    </row>
    <row r="657" ht="12.75">
      <c r="I657" s="510"/>
    </row>
    <row r="658" ht="12.75">
      <c r="I658" s="510"/>
    </row>
    <row r="659" ht="12.75">
      <c r="I659" s="510"/>
    </row>
    <row r="660" ht="12.75">
      <c r="I660" s="510"/>
    </row>
    <row r="661" ht="12.75">
      <c r="I661" s="510"/>
    </row>
    <row r="662" ht="12.75">
      <c r="I662" s="510"/>
    </row>
    <row r="663" ht="12.75">
      <c r="I663" s="510"/>
    </row>
    <row r="664" ht="12.75">
      <c r="I664" s="510"/>
    </row>
    <row r="665" ht="12.75">
      <c r="I665" s="510"/>
    </row>
    <row r="666" ht="12.75">
      <c r="I666" s="510"/>
    </row>
    <row r="667" ht="12.75">
      <c r="I667" s="510"/>
    </row>
    <row r="668" ht="12.75">
      <c r="I668" s="510"/>
    </row>
    <row r="669" ht="12.75">
      <c r="I669" s="510"/>
    </row>
    <row r="670" ht="12.75">
      <c r="I670" s="510"/>
    </row>
    <row r="671" ht="12.75">
      <c r="I671" s="510"/>
    </row>
    <row r="672" ht="12.75">
      <c r="I672" s="510"/>
    </row>
    <row r="673" ht="12.75">
      <c r="I673" s="510"/>
    </row>
    <row r="674" ht="12.75">
      <c r="I674" s="510"/>
    </row>
    <row r="675" ht="12.75">
      <c r="I675" s="510"/>
    </row>
    <row r="676" ht="12.75">
      <c r="I676" s="510"/>
    </row>
    <row r="677" ht="12.75">
      <c r="I677" s="510"/>
    </row>
    <row r="678" ht="12.75">
      <c r="I678" s="510"/>
    </row>
    <row r="679" ht="12.75">
      <c r="I679" s="510"/>
    </row>
    <row r="680" ht="12.75">
      <c r="I680" s="510"/>
    </row>
    <row r="681" ht="12.75">
      <c r="I681" s="510"/>
    </row>
    <row r="682" ht="12.75">
      <c r="I682" s="510"/>
    </row>
    <row r="683" ht="12.75">
      <c r="I683" s="510"/>
    </row>
    <row r="684" ht="12.75">
      <c r="I684" s="510"/>
    </row>
    <row r="685" ht="12.75">
      <c r="I685" s="510"/>
    </row>
    <row r="686" ht="12.75">
      <c r="I686" s="510"/>
    </row>
    <row r="687" ht="12.75">
      <c r="I687" s="510"/>
    </row>
    <row r="688" ht="12.75">
      <c r="I688" s="510"/>
    </row>
    <row r="689" ht="12.75">
      <c r="I689" s="510"/>
    </row>
    <row r="690" ht="12.75">
      <c r="I690" s="510"/>
    </row>
    <row r="691" ht="12.75">
      <c r="I691" s="510"/>
    </row>
    <row r="692" ht="12.75">
      <c r="I692" s="510"/>
    </row>
    <row r="693" ht="12.75">
      <c r="I693" s="510"/>
    </row>
    <row r="694" ht="12.75">
      <c r="I694" s="510"/>
    </row>
    <row r="695" ht="12.75">
      <c r="I695" s="510"/>
    </row>
    <row r="696" ht="12.75">
      <c r="I696" s="510"/>
    </row>
    <row r="697" ht="12.75">
      <c r="I697" s="510"/>
    </row>
    <row r="698" ht="12.75">
      <c r="I698" s="510"/>
    </row>
    <row r="699" ht="12.75">
      <c r="I699" s="510"/>
    </row>
    <row r="700" ht="12.75">
      <c r="I700" s="510"/>
    </row>
    <row r="701" ht="12.75">
      <c r="I701" s="510"/>
    </row>
    <row r="702" ht="12.75">
      <c r="I702" s="510"/>
    </row>
    <row r="703" ht="12.75">
      <c r="I703" s="510"/>
    </row>
    <row r="704" ht="12.75">
      <c r="I704" s="510"/>
    </row>
    <row r="705" ht="12.75">
      <c r="I705" s="510"/>
    </row>
    <row r="706" ht="12.75">
      <c r="I706" s="510"/>
    </row>
    <row r="707" ht="12.75">
      <c r="I707" s="510"/>
    </row>
    <row r="708" ht="12.75">
      <c r="I708" s="510"/>
    </row>
    <row r="709" ht="12.75">
      <c r="I709" s="510"/>
    </row>
    <row r="710" ht="12.75">
      <c r="I710" s="510"/>
    </row>
    <row r="711" ht="12.75">
      <c r="I711" s="510"/>
    </row>
    <row r="712" ht="12.75">
      <c r="I712" s="510"/>
    </row>
    <row r="713" ht="12.75">
      <c r="I713" s="510"/>
    </row>
    <row r="714" ht="12.75">
      <c r="I714" s="510"/>
    </row>
    <row r="715" ht="12.75">
      <c r="I715" s="510"/>
    </row>
    <row r="716" ht="12.75">
      <c r="I716" s="510"/>
    </row>
    <row r="717" ht="12.75">
      <c r="I717" s="510"/>
    </row>
    <row r="718" ht="12.75">
      <c r="I718" s="510"/>
    </row>
    <row r="719" ht="12.75">
      <c r="I719" s="510"/>
    </row>
    <row r="720" ht="12.75">
      <c r="I720" s="510"/>
    </row>
    <row r="721" ht="12.75">
      <c r="I721" s="510"/>
    </row>
    <row r="722" ht="12.75">
      <c r="I722" s="510"/>
    </row>
    <row r="723" ht="12.75">
      <c r="I723" s="510"/>
    </row>
    <row r="724" ht="12.75">
      <c r="I724" s="510"/>
    </row>
    <row r="725" ht="12.75">
      <c r="I725" s="510"/>
    </row>
    <row r="726" ht="12.75">
      <c r="I726" s="510"/>
    </row>
    <row r="727" ht="12.75">
      <c r="I727" s="510"/>
    </row>
    <row r="728" ht="12.75">
      <c r="I728" s="510"/>
    </row>
    <row r="729" ht="12.75">
      <c r="I729" s="510"/>
    </row>
    <row r="730" ht="12.75">
      <c r="I730" s="510"/>
    </row>
    <row r="731" ht="12.75">
      <c r="I731" s="510"/>
    </row>
    <row r="732" ht="12.75">
      <c r="I732" s="510"/>
    </row>
    <row r="733" ht="12.75">
      <c r="I733" s="510"/>
    </row>
    <row r="734" ht="12.75">
      <c r="I734" s="510"/>
    </row>
    <row r="735" ht="12.75">
      <c r="I735" s="510"/>
    </row>
    <row r="736" ht="12.75">
      <c r="I736" s="510"/>
    </row>
    <row r="737" ht="12.75">
      <c r="I737" s="510"/>
    </row>
    <row r="738" ht="12.75">
      <c r="I738" s="510"/>
    </row>
    <row r="739" ht="12.75">
      <c r="I739" s="510"/>
    </row>
    <row r="740" ht="12.75">
      <c r="I740" s="510"/>
    </row>
    <row r="741" ht="12.75">
      <c r="I741" s="510"/>
    </row>
    <row r="742" ht="12.75">
      <c r="I742" s="510"/>
    </row>
    <row r="743" ht="12.75">
      <c r="I743" s="510"/>
    </row>
    <row r="744" ht="12.75">
      <c r="I744" s="510"/>
    </row>
    <row r="745" ht="12.75">
      <c r="I745" s="510"/>
    </row>
    <row r="746" ht="12.75">
      <c r="I746" s="510"/>
    </row>
    <row r="747" ht="12.75">
      <c r="I747" s="510"/>
    </row>
    <row r="748" ht="12.75">
      <c r="I748" s="510"/>
    </row>
    <row r="749" ht="12.75">
      <c r="I749" s="510"/>
    </row>
    <row r="750" ht="12.75">
      <c r="I750" s="510"/>
    </row>
    <row r="751" ht="12.75">
      <c r="I751" s="510"/>
    </row>
    <row r="752" ht="12.75">
      <c r="I752" s="510"/>
    </row>
    <row r="753" ht="12.75">
      <c r="I753" s="510"/>
    </row>
    <row r="754" ht="12.75">
      <c r="I754" s="510"/>
    </row>
    <row r="755" ht="12.75">
      <c r="I755" s="510"/>
    </row>
    <row r="756" ht="12.75">
      <c r="I756" s="510"/>
    </row>
    <row r="757" ht="12.75">
      <c r="I757" s="510"/>
    </row>
    <row r="758" ht="12.75">
      <c r="I758" s="510"/>
    </row>
    <row r="759" ht="12.75">
      <c r="I759" s="510"/>
    </row>
    <row r="760" ht="12.75">
      <c r="I760" s="510"/>
    </row>
    <row r="761" ht="12.75">
      <c r="I761" s="510"/>
    </row>
    <row r="762" ht="12.75">
      <c r="I762" s="510"/>
    </row>
    <row r="763" ht="12.75">
      <c r="I763" s="510"/>
    </row>
    <row r="764" ht="12.75">
      <c r="I764" s="510"/>
    </row>
    <row r="765" ht="12.75">
      <c r="I765" s="510"/>
    </row>
    <row r="766" ht="12.75">
      <c r="I766" s="510"/>
    </row>
    <row r="767" ht="12.75">
      <c r="I767" s="510"/>
    </row>
    <row r="768" ht="12.75">
      <c r="I768" s="510"/>
    </row>
    <row r="769" ht="12.75">
      <c r="I769" s="510"/>
    </row>
    <row r="770" ht="12.75">
      <c r="I770" s="510"/>
    </row>
    <row r="771" ht="12.75">
      <c r="I771" s="510"/>
    </row>
    <row r="772" ht="12.75">
      <c r="I772" s="510"/>
    </row>
    <row r="773" ht="12.75">
      <c r="I773" s="510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I31">
      <selection activeCell="S35" activeCellId="5" sqref="Q15 Q16 S15 S16 Q35 S35"/>
    </sheetView>
  </sheetViews>
  <sheetFormatPr defaultColWidth="9.140625" defaultRowHeight="15"/>
  <cols>
    <col min="1" max="1" width="56.421875" style="423" bestFit="1" customWidth="1"/>
    <col min="2" max="5" width="8.421875" style="423" bestFit="1" customWidth="1"/>
    <col min="6" max="6" width="7.140625" style="423" bestFit="1" customWidth="1"/>
    <col min="7" max="7" width="7.00390625" style="423" bestFit="1" customWidth="1"/>
    <col min="8" max="8" width="7.140625" style="423" bestFit="1" customWidth="1"/>
    <col min="9" max="9" width="6.8515625" style="423" bestFit="1" customWidth="1"/>
    <col min="10" max="10" width="10.421875" style="423" bestFit="1" customWidth="1"/>
    <col min="11" max="11" width="54.8515625" style="423" customWidth="1"/>
    <col min="12" max="14" width="9.421875" style="423" bestFit="1" customWidth="1"/>
    <col min="15" max="15" width="10.28125" style="423" customWidth="1"/>
    <col min="16" max="16" width="8.421875" style="423" customWidth="1"/>
    <col min="17" max="17" width="6.8515625" style="423" customWidth="1"/>
    <col min="18" max="18" width="8.28125" style="423" customWidth="1"/>
    <col min="19" max="19" width="6.8515625" style="423" bestFit="1" customWidth="1"/>
    <col min="20" max="16384" width="9.140625" style="423" customWidth="1"/>
  </cols>
  <sheetData>
    <row r="1" spans="1:19" ht="12.75">
      <c r="A1" s="1705" t="s">
        <v>1116</v>
      </c>
      <c r="B1" s="1705"/>
      <c r="C1" s="1705"/>
      <c r="D1" s="1705"/>
      <c r="E1" s="1705"/>
      <c r="F1" s="1705"/>
      <c r="G1" s="1705"/>
      <c r="H1" s="1705"/>
      <c r="I1" s="1705"/>
      <c r="J1" s="1705"/>
      <c r="K1" s="1705"/>
      <c r="L1" s="1705"/>
      <c r="M1" s="1705"/>
      <c r="N1" s="1705"/>
      <c r="O1" s="1705"/>
      <c r="P1" s="1705"/>
      <c r="Q1" s="1705"/>
      <c r="R1" s="1705"/>
      <c r="S1" s="1705"/>
    </row>
    <row r="2" spans="1:19" ht="15.75">
      <c r="A2" s="1706" t="s">
        <v>450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1706"/>
    </row>
    <row r="3" spans="1:19" ht="13.5" thickBot="1">
      <c r="A3" s="511"/>
      <c r="B3" s="511"/>
      <c r="C3" s="511"/>
      <c r="D3" s="511"/>
      <c r="E3" s="511"/>
      <c r="F3" s="511"/>
      <c r="G3" s="511"/>
      <c r="H3" s="1707" t="s">
        <v>40</v>
      </c>
      <c r="I3" s="1707"/>
      <c r="K3" s="511"/>
      <c r="L3" s="511"/>
      <c r="M3" s="511"/>
      <c r="N3" s="511"/>
      <c r="O3" s="511"/>
      <c r="P3" s="511"/>
      <c r="Q3" s="511"/>
      <c r="R3" s="1707" t="s">
        <v>40</v>
      </c>
      <c r="S3" s="1707"/>
    </row>
    <row r="4" spans="1:19" ht="13.5" customHeight="1" thickTop="1">
      <c r="A4" s="512"/>
      <c r="B4" s="356">
        <v>2015</v>
      </c>
      <c r="C4" s="357">
        <v>2015</v>
      </c>
      <c r="D4" s="357">
        <v>2016</v>
      </c>
      <c r="E4" s="358">
        <v>2016</v>
      </c>
      <c r="F4" s="1699" t="s">
        <v>305</v>
      </c>
      <c r="G4" s="1700"/>
      <c r="H4" s="1700"/>
      <c r="I4" s="1701"/>
      <c r="K4" s="512"/>
      <c r="L4" s="356">
        <v>2015</v>
      </c>
      <c r="M4" s="357">
        <v>2015</v>
      </c>
      <c r="N4" s="357">
        <v>2016</v>
      </c>
      <c r="O4" s="358">
        <v>2016</v>
      </c>
      <c r="P4" s="1699" t="s">
        <v>305</v>
      </c>
      <c r="Q4" s="1700"/>
      <c r="R4" s="1700"/>
      <c r="S4" s="1701"/>
    </row>
    <row r="5" spans="1:19" ht="12.75">
      <c r="A5" s="513" t="s">
        <v>346</v>
      </c>
      <c r="B5" s="360" t="s">
        <v>307</v>
      </c>
      <c r="C5" s="360" t="s">
        <v>308</v>
      </c>
      <c r="D5" s="360" t="s">
        <v>309</v>
      </c>
      <c r="E5" s="361" t="s">
        <v>310</v>
      </c>
      <c r="F5" s="1702" t="s">
        <v>19</v>
      </c>
      <c r="G5" s="1703"/>
      <c r="H5" s="1702" t="s">
        <v>41</v>
      </c>
      <c r="I5" s="1704"/>
      <c r="K5" s="513" t="s">
        <v>346</v>
      </c>
      <c r="L5" s="360" t="s">
        <v>307</v>
      </c>
      <c r="M5" s="360" t="s">
        <v>308</v>
      </c>
      <c r="N5" s="360" t="s">
        <v>309</v>
      </c>
      <c r="O5" s="361" t="s">
        <v>310</v>
      </c>
      <c r="P5" s="1702" t="s">
        <v>19</v>
      </c>
      <c r="Q5" s="1703"/>
      <c r="R5" s="1702" t="s">
        <v>41</v>
      </c>
      <c r="S5" s="1704"/>
    </row>
    <row r="6" spans="1:19" ht="12.75">
      <c r="A6" s="514"/>
      <c r="B6" s="515"/>
      <c r="C6" s="516"/>
      <c r="D6" s="516"/>
      <c r="E6" s="516"/>
      <c r="F6" s="480" t="s">
        <v>13</v>
      </c>
      <c r="G6" s="481" t="s">
        <v>311</v>
      </c>
      <c r="H6" s="480" t="s">
        <v>13</v>
      </c>
      <c r="I6" s="482" t="s">
        <v>311</v>
      </c>
      <c r="K6" s="514"/>
      <c r="L6" s="515"/>
      <c r="M6" s="516"/>
      <c r="N6" s="516"/>
      <c r="O6" s="516"/>
      <c r="P6" s="480" t="s">
        <v>13</v>
      </c>
      <c r="Q6" s="481" t="s">
        <v>311</v>
      </c>
      <c r="R6" s="480" t="s">
        <v>13</v>
      </c>
      <c r="S6" s="482" t="s">
        <v>311</v>
      </c>
    </row>
    <row r="7" spans="1:19" s="511" customFormat="1" ht="12.75">
      <c r="A7" s="517" t="s">
        <v>451</v>
      </c>
      <c r="B7" s="518">
        <v>65159.77609384413</v>
      </c>
      <c r="C7" s="519">
        <v>64613.643114042614</v>
      </c>
      <c r="D7" s="519">
        <v>78791.4543011786</v>
      </c>
      <c r="E7" s="519">
        <v>83320.34390724334</v>
      </c>
      <c r="F7" s="519">
        <v>-546.132979801514</v>
      </c>
      <c r="G7" s="519">
        <v>-0.8381443469280263</v>
      </c>
      <c r="H7" s="519">
        <v>4528.8896060647385</v>
      </c>
      <c r="I7" s="520">
        <v>5.747945188006249</v>
      </c>
      <c r="J7" s="504"/>
      <c r="K7" s="517" t="s">
        <v>452</v>
      </c>
      <c r="L7" s="521">
        <v>23002.465491631418</v>
      </c>
      <c r="M7" s="522">
        <v>22991.8555841247</v>
      </c>
      <c r="N7" s="522">
        <v>29942.067053997056</v>
      </c>
      <c r="O7" s="522">
        <v>31843.587433421002</v>
      </c>
      <c r="P7" s="522">
        <v>-10.609907506717718</v>
      </c>
      <c r="Q7" s="522">
        <v>-0.04612508824576972</v>
      </c>
      <c r="R7" s="522">
        <v>1901.520379423946</v>
      </c>
      <c r="S7" s="523">
        <v>6.350665022540941</v>
      </c>
    </row>
    <row r="8" spans="1:19" s="353" customFormat="1" ht="12.75">
      <c r="A8" s="524" t="s">
        <v>453</v>
      </c>
      <c r="B8" s="525">
        <v>7998.323793673232</v>
      </c>
      <c r="C8" s="526">
        <v>8368.885355659999</v>
      </c>
      <c r="D8" s="526">
        <v>10347.91153206</v>
      </c>
      <c r="E8" s="526">
        <v>10462.422764648325</v>
      </c>
      <c r="F8" s="527">
        <v>370.5615619867667</v>
      </c>
      <c r="G8" s="527">
        <v>4.632990255781908</v>
      </c>
      <c r="H8" s="527">
        <v>114.51123258832558</v>
      </c>
      <c r="I8" s="528">
        <v>1.106612017638011</v>
      </c>
      <c r="J8" s="488"/>
      <c r="K8" s="524" t="s">
        <v>454</v>
      </c>
      <c r="L8" s="529">
        <v>14342.269260266698</v>
      </c>
      <c r="M8" s="530">
        <v>14369.4121373167</v>
      </c>
      <c r="N8" s="530">
        <v>18943.62419662</v>
      </c>
      <c r="O8" s="530">
        <v>20776.11692728</v>
      </c>
      <c r="P8" s="531">
        <v>27.142877050002426</v>
      </c>
      <c r="Q8" s="531">
        <v>0.1892509236679726</v>
      </c>
      <c r="R8" s="531">
        <v>1832.4927306600002</v>
      </c>
      <c r="S8" s="532">
        <v>9.67340099043435</v>
      </c>
    </row>
    <row r="9" spans="1:19" s="353" customFormat="1" ht="12.75">
      <c r="A9" s="524" t="s">
        <v>455</v>
      </c>
      <c r="B9" s="533">
        <v>3479.861155805159</v>
      </c>
      <c r="C9" s="527">
        <v>3493.9146510000005</v>
      </c>
      <c r="D9" s="527">
        <v>3421.7982416800005</v>
      </c>
      <c r="E9" s="527">
        <v>3468.7324782</v>
      </c>
      <c r="F9" s="533">
        <v>14.053495194841616</v>
      </c>
      <c r="G9" s="527">
        <v>0.4038521816135496</v>
      </c>
      <c r="H9" s="527">
        <v>46.93423651999956</v>
      </c>
      <c r="I9" s="528">
        <v>1.3716248944284994</v>
      </c>
      <c r="K9" s="524" t="s">
        <v>456</v>
      </c>
      <c r="L9" s="534">
        <v>44.92072345</v>
      </c>
      <c r="M9" s="531">
        <v>32.54127707</v>
      </c>
      <c r="N9" s="531">
        <v>49.51927504</v>
      </c>
      <c r="O9" s="531">
        <v>53.00594898</v>
      </c>
      <c r="P9" s="534">
        <v>-12.379446379999997</v>
      </c>
      <c r="Q9" s="531">
        <v>-27.55843056218632</v>
      </c>
      <c r="R9" s="531">
        <v>3.486673940000003</v>
      </c>
      <c r="S9" s="532">
        <v>7.041043991826587</v>
      </c>
    </row>
    <row r="10" spans="1:19" s="353" customFormat="1" ht="12.75">
      <c r="A10" s="524" t="s">
        <v>457</v>
      </c>
      <c r="B10" s="533">
        <v>20730.12233032415</v>
      </c>
      <c r="C10" s="527">
        <v>22772.47259527501</v>
      </c>
      <c r="D10" s="527">
        <v>28761.712302441654</v>
      </c>
      <c r="E10" s="527">
        <v>30370.442343861665</v>
      </c>
      <c r="F10" s="533">
        <v>2042.3502649508591</v>
      </c>
      <c r="G10" s="527">
        <v>9.852089787059755</v>
      </c>
      <c r="H10" s="527">
        <v>1608.7300414200108</v>
      </c>
      <c r="I10" s="528">
        <v>5.593304127735961</v>
      </c>
      <c r="K10" s="524" t="s">
        <v>458</v>
      </c>
      <c r="L10" s="534">
        <v>6466.227867574001</v>
      </c>
      <c r="M10" s="531">
        <v>6866.650239058001</v>
      </c>
      <c r="N10" s="531">
        <v>7273.623215850001</v>
      </c>
      <c r="O10" s="531">
        <v>8046.695108481</v>
      </c>
      <c r="P10" s="534">
        <v>400.422371484</v>
      </c>
      <c r="Q10" s="531">
        <v>6.192518724741918</v>
      </c>
      <c r="R10" s="531">
        <v>773.0718926309992</v>
      </c>
      <c r="S10" s="532">
        <v>10.62842918432169</v>
      </c>
    </row>
    <row r="11" spans="1:19" s="353" customFormat="1" ht="12.75">
      <c r="A11" s="524" t="s">
        <v>459</v>
      </c>
      <c r="B11" s="533">
        <v>1769.28074207</v>
      </c>
      <c r="C11" s="527">
        <v>1839.4314268900002</v>
      </c>
      <c r="D11" s="527">
        <v>2010.0968664000006</v>
      </c>
      <c r="E11" s="527">
        <v>1296.6172660599998</v>
      </c>
      <c r="F11" s="533">
        <v>70.15068482000015</v>
      </c>
      <c r="G11" s="527">
        <v>3.9649267158091694</v>
      </c>
      <c r="H11" s="527">
        <v>-713.4796003400008</v>
      </c>
      <c r="I11" s="528">
        <v>-35.49478695610391</v>
      </c>
      <c r="K11" s="524" t="s">
        <v>460</v>
      </c>
      <c r="L11" s="535">
        <v>2149.04764034072</v>
      </c>
      <c r="M11" s="536">
        <v>1723.2519306799998</v>
      </c>
      <c r="N11" s="536">
        <v>3675.300366487057</v>
      </c>
      <c r="O11" s="536">
        <v>2967.7694486799996</v>
      </c>
      <c r="P11" s="531">
        <v>-425.7957096607204</v>
      </c>
      <c r="Q11" s="531">
        <v>-19.813228039617247</v>
      </c>
      <c r="R11" s="531">
        <v>-707.5309178070574</v>
      </c>
      <c r="S11" s="532">
        <v>-19.250968553716685</v>
      </c>
    </row>
    <row r="12" spans="1:19" s="353" customFormat="1" ht="12.75">
      <c r="A12" s="524" t="s">
        <v>461</v>
      </c>
      <c r="B12" s="537">
        <v>31182.18807197159</v>
      </c>
      <c r="C12" s="538">
        <v>28138.939085217604</v>
      </c>
      <c r="D12" s="538">
        <v>34249.93535859693</v>
      </c>
      <c r="E12" s="538">
        <v>37722.12905447334</v>
      </c>
      <c r="F12" s="527">
        <v>-3043.2489867539844</v>
      </c>
      <c r="G12" s="527">
        <v>-9.759574856420798</v>
      </c>
      <c r="H12" s="527">
        <v>3472.1936958764127</v>
      </c>
      <c r="I12" s="528">
        <v>10.137810946276348</v>
      </c>
      <c r="K12" s="517" t="s">
        <v>462</v>
      </c>
      <c r="L12" s="521">
        <v>60042.01386870157</v>
      </c>
      <c r="M12" s="522">
        <v>65651.2274988257</v>
      </c>
      <c r="N12" s="522">
        <v>83966.81437344912</v>
      </c>
      <c r="O12" s="522">
        <v>92421.29395320502</v>
      </c>
      <c r="P12" s="522">
        <v>5609.213630124126</v>
      </c>
      <c r="Q12" s="522">
        <v>9.342147720744709</v>
      </c>
      <c r="R12" s="522">
        <v>8454.479579755905</v>
      </c>
      <c r="S12" s="523">
        <v>10.068834506634886</v>
      </c>
    </row>
    <row r="13" spans="1:19" s="511" customFormat="1" ht="12.75">
      <c r="A13" s="517" t="s">
        <v>463</v>
      </c>
      <c r="B13" s="518">
        <v>3526.16618513</v>
      </c>
      <c r="C13" s="519">
        <v>3589.62556647</v>
      </c>
      <c r="D13" s="519">
        <v>3404.02542476</v>
      </c>
      <c r="E13" s="519">
        <v>3546.27778175</v>
      </c>
      <c r="F13" s="519">
        <v>63.459381340000164</v>
      </c>
      <c r="G13" s="519">
        <v>1.7996707474426814</v>
      </c>
      <c r="H13" s="519">
        <v>142.25235698999995</v>
      </c>
      <c r="I13" s="520">
        <v>4.178945196921654</v>
      </c>
      <c r="K13" s="524" t="s">
        <v>464</v>
      </c>
      <c r="L13" s="529">
        <v>10938.141335183493</v>
      </c>
      <c r="M13" s="530">
        <v>11805.6277088495</v>
      </c>
      <c r="N13" s="530">
        <v>15317.699804687185</v>
      </c>
      <c r="O13" s="530">
        <v>16864.57170041</v>
      </c>
      <c r="P13" s="531">
        <v>867.4863736660081</v>
      </c>
      <c r="Q13" s="531">
        <v>7.930838952278502</v>
      </c>
      <c r="R13" s="531">
        <v>1546.8718957228157</v>
      </c>
      <c r="S13" s="532">
        <v>10.098591273145828</v>
      </c>
    </row>
    <row r="14" spans="1:19" s="353" customFormat="1" ht="12.75">
      <c r="A14" s="524" t="s">
        <v>465</v>
      </c>
      <c r="B14" s="525">
        <v>1064.9545842500002</v>
      </c>
      <c r="C14" s="526">
        <v>1177.3417883900001</v>
      </c>
      <c r="D14" s="526">
        <v>1624.5139974299998</v>
      </c>
      <c r="E14" s="526">
        <v>1553.8265525599998</v>
      </c>
      <c r="F14" s="527">
        <v>112.38720414</v>
      </c>
      <c r="G14" s="527">
        <v>10.553239152367166</v>
      </c>
      <c r="H14" s="527">
        <v>-70.68744487000004</v>
      </c>
      <c r="I14" s="528">
        <v>-4.35129798707973</v>
      </c>
      <c r="K14" s="524" t="s">
        <v>466</v>
      </c>
      <c r="L14" s="534">
        <v>6241.116634909785</v>
      </c>
      <c r="M14" s="531">
        <v>6791.544878228201</v>
      </c>
      <c r="N14" s="531">
        <v>10873.652292877894</v>
      </c>
      <c r="O14" s="531">
        <v>12263.049318275</v>
      </c>
      <c r="P14" s="534">
        <v>550.4282433184162</v>
      </c>
      <c r="Q14" s="531">
        <v>8.819387226952099</v>
      </c>
      <c r="R14" s="531">
        <v>1389.3970253971056</v>
      </c>
      <c r="S14" s="532">
        <v>12.777648098120107</v>
      </c>
    </row>
    <row r="15" spans="1:19" s="353" customFormat="1" ht="12.75">
      <c r="A15" s="524" t="s">
        <v>467</v>
      </c>
      <c r="B15" s="533">
        <v>796.0430835399999</v>
      </c>
      <c r="C15" s="527">
        <v>786.92574416</v>
      </c>
      <c r="D15" s="527">
        <v>511.9188356800001</v>
      </c>
      <c r="E15" s="527">
        <v>529.86180856</v>
      </c>
      <c r="F15" s="533">
        <v>-9.117339379999862</v>
      </c>
      <c r="G15" s="527">
        <v>-1.1453324032984618</v>
      </c>
      <c r="H15" s="527">
        <v>17.9429728799999</v>
      </c>
      <c r="I15" s="528">
        <v>3.505042524205152</v>
      </c>
      <c r="K15" s="524" t="s">
        <v>468</v>
      </c>
      <c r="L15" s="534">
        <v>0</v>
      </c>
      <c r="M15" s="531">
        <v>0</v>
      </c>
      <c r="N15" s="531">
        <v>0</v>
      </c>
      <c r="O15" s="531">
        <v>0</v>
      </c>
      <c r="P15" s="539">
        <v>0</v>
      </c>
      <c r="Q15" s="540" t="s">
        <v>3</v>
      </c>
      <c r="R15" s="540">
        <v>0</v>
      </c>
      <c r="S15" s="1416" t="s">
        <v>3</v>
      </c>
    </row>
    <row r="16" spans="1:19" s="353" customFormat="1" ht="12.75">
      <c r="A16" s="524" t="s">
        <v>469</v>
      </c>
      <c r="B16" s="533">
        <v>241.57251959</v>
      </c>
      <c r="C16" s="527">
        <v>271.5153475</v>
      </c>
      <c r="D16" s="527">
        <v>254.76278612000002</v>
      </c>
      <c r="E16" s="527">
        <v>303.81330547000005</v>
      </c>
      <c r="F16" s="533">
        <v>29.942827910000005</v>
      </c>
      <c r="G16" s="527">
        <v>12.394964444142637</v>
      </c>
      <c r="H16" s="527">
        <v>49.05051935000003</v>
      </c>
      <c r="I16" s="528">
        <v>19.253408277179044</v>
      </c>
      <c r="K16" s="524" t="s">
        <v>470</v>
      </c>
      <c r="L16" s="534">
        <v>0</v>
      </c>
      <c r="M16" s="531">
        <v>0</v>
      </c>
      <c r="N16" s="531">
        <v>0</v>
      </c>
      <c r="O16" s="531">
        <v>0</v>
      </c>
      <c r="P16" s="539">
        <v>0</v>
      </c>
      <c r="Q16" s="540" t="s">
        <v>3</v>
      </c>
      <c r="R16" s="540">
        <v>0</v>
      </c>
      <c r="S16" s="1416" t="s">
        <v>3</v>
      </c>
    </row>
    <row r="17" spans="1:19" s="353" customFormat="1" ht="12.75">
      <c r="A17" s="524" t="s">
        <v>471</v>
      </c>
      <c r="B17" s="533">
        <v>11.854953219999999</v>
      </c>
      <c r="C17" s="527">
        <v>12.938004000000001</v>
      </c>
      <c r="D17" s="527">
        <v>14.13501966</v>
      </c>
      <c r="E17" s="527">
        <v>7.352296599999999</v>
      </c>
      <c r="F17" s="533">
        <v>1.0830507800000024</v>
      </c>
      <c r="G17" s="527">
        <v>9.135850305784695</v>
      </c>
      <c r="H17" s="527">
        <v>-6.78272306</v>
      </c>
      <c r="I17" s="528">
        <v>-47.98523966113819</v>
      </c>
      <c r="J17" s="488"/>
      <c r="K17" s="524" t="s">
        <v>472</v>
      </c>
      <c r="L17" s="534">
        <v>31477.382981504998</v>
      </c>
      <c r="M17" s="531">
        <v>34433.717399458</v>
      </c>
      <c r="N17" s="531">
        <v>42207.085875954006</v>
      </c>
      <c r="O17" s="531">
        <v>45789.46203404</v>
      </c>
      <c r="P17" s="534">
        <v>2956.334417953003</v>
      </c>
      <c r="Q17" s="541">
        <v>9.391932041142178</v>
      </c>
      <c r="R17" s="541">
        <v>3582.3761580859937</v>
      </c>
      <c r="S17" s="542">
        <v>8.487617857851033</v>
      </c>
    </row>
    <row r="18" spans="1:19" s="353" customFormat="1" ht="12.75">
      <c r="A18" s="524" t="s">
        <v>473</v>
      </c>
      <c r="B18" s="533">
        <v>16.02626883</v>
      </c>
      <c r="C18" s="527">
        <v>15.302451569999999</v>
      </c>
      <c r="D18" s="527">
        <v>27.84733919</v>
      </c>
      <c r="E18" s="527">
        <v>85.42687434000001</v>
      </c>
      <c r="F18" s="533">
        <v>-0.7238172600000006</v>
      </c>
      <c r="G18" s="527">
        <v>-4.516442770790589</v>
      </c>
      <c r="H18" s="527">
        <v>57.57953515000001</v>
      </c>
      <c r="I18" s="528">
        <v>206.76853453444798</v>
      </c>
      <c r="K18" s="524" t="s">
        <v>474</v>
      </c>
      <c r="L18" s="534">
        <v>3063.0504860332953</v>
      </c>
      <c r="M18" s="531">
        <v>3454.4762189099997</v>
      </c>
      <c r="N18" s="531">
        <v>4210.67966576</v>
      </c>
      <c r="O18" s="531">
        <v>4925.74521382</v>
      </c>
      <c r="P18" s="534">
        <v>391.4257328767044</v>
      </c>
      <c r="Q18" s="541">
        <v>12.7789513970306</v>
      </c>
      <c r="R18" s="541">
        <v>715.0655480599999</v>
      </c>
      <c r="S18" s="542">
        <v>16.982188264633407</v>
      </c>
    </row>
    <row r="19" spans="1:19" s="353" customFormat="1" ht="12.75">
      <c r="A19" s="524" t="s">
        <v>475</v>
      </c>
      <c r="B19" s="533">
        <v>517.13052966</v>
      </c>
      <c r="C19" s="527">
        <v>504.56041457</v>
      </c>
      <c r="D19" s="527">
        <v>511.2040372600001</v>
      </c>
      <c r="E19" s="527">
        <v>532.40508497</v>
      </c>
      <c r="F19" s="533">
        <v>-12.570115090000002</v>
      </c>
      <c r="G19" s="527">
        <v>-2.430743181661413</v>
      </c>
      <c r="H19" s="527">
        <v>21.20104770999984</v>
      </c>
      <c r="I19" s="528">
        <v>4.147277048834596</v>
      </c>
      <c r="K19" s="524" t="s">
        <v>476</v>
      </c>
      <c r="L19" s="535">
        <v>8322.322431069999</v>
      </c>
      <c r="M19" s="536">
        <v>9165.861293380001</v>
      </c>
      <c r="N19" s="536">
        <v>11357.696734170016</v>
      </c>
      <c r="O19" s="536">
        <v>12578.465686660014</v>
      </c>
      <c r="P19" s="531">
        <v>843.5388623100025</v>
      </c>
      <c r="Q19" s="541">
        <v>10.13585894197984</v>
      </c>
      <c r="R19" s="541">
        <v>1220.768952489998</v>
      </c>
      <c r="S19" s="542">
        <v>10.748384827156663</v>
      </c>
    </row>
    <row r="20" spans="1:19" s="353" customFormat="1" ht="12.75">
      <c r="A20" s="524" t="s">
        <v>477</v>
      </c>
      <c r="B20" s="537">
        <v>878.58424604</v>
      </c>
      <c r="C20" s="538">
        <v>821.0418162800001</v>
      </c>
      <c r="D20" s="538">
        <v>459.64340942</v>
      </c>
      <c r="E20" s="538">
        <v>533.59185925</v>
      </c>
      <c r="F20" s="527">
        <v>-57.54242975999989</v>
      </c>
      <c r="G20" s="527">
        <v>-6.549449300890391</v>
      </c>
      <c r="H20" s="527">
        <v>73.94844982999996</v>
      </c>
      <c r="I20" s="528">
        <v>16.08822150268871</v>
      </c>
      <c r="J20" s="488"/>
      <c r="K20" s="517" t="s">
        <v>478</v>
      </c>
      <c r="L20" s="521">
        <v>297464.8425950582</v>
      </c>
      <c r="M20" s="522">
        <v>301655.3841060014</v>
      </c>
      <c r="N20" s="522">
        <v>374349.8277711696</v>
      </c>
      <c r="O20" s="522">
        <v>400379.47275861766</v>
      </c>
      <c r="P20" s="522">
        <v>4190.541510943207</v>
      </c>
      <c r="Q20" s="543">
        <v>1.408751862702589</v>
      </c>
      <c r="R20" s="543">
        <v>26029.64498744806</v>
      </c>
      <c r="S20" s="544">
        <v>6.953294233478134</v>
      </c>
    </row>
    <row r="21" spans="1:19" s="511" customFormat="1" ht="12.75">
      <c r="A21" s="517" t="s">
        <v>479</v>
      </c>
      <c r="B21" s="518">
        <v>255565.55740765922</v>
      </c>
      <c r="C21" s="519">
        <v>257296.7728993044</v>
      </c>
      <c r="D21" s="519">
        <v>296111.1972812209</v>
      </c>
      <c r="E21" s="519">
        <v>313079.90426171833</v>
      </c>
      <c r="F21" s="519">
        <v>1731.2154916451836</v>
      </c>
      <c r="G21" s="519">
        <v>0.6774056368181403</v>
      </c>
      <c r="H21" s="519">
        <v>16968.7069804974</v>
      </c>
      <c r="I21" s="520">
        <v>5.730518513415751</v>
      </c>
      <c r="J21" s="504"/>
      <c r="K21" s="524" t="s">
        <v>480</v>
      </c>
      <c r="L21" s="529">
        <v>66556.96564459868</v>
      </c>
      <c r="M21" s="530">
        <v>64379.68005843969</v>
      </c>
      <c r="N21" s="530">
        <v>75449.7206057355</v>
      </c>
      <c r="O21" s="530">
        <v>79163.90282004325</v>
      </c>
      <c r="P21" s="531">
        <v>-2177.285586158985</v>
      </c>
      <c r="Q21" s="541">
        <v>-3.271311372254061</v>
      </c>
      <c r="R21" s="541">
        <v>3714.1822143077443</v>
      </c>
      <c r="S21" s="542">
        <v>4.922724941178114</v>
      </c>
    </row>
    <row r="22" spans="1:19" s="353" customFormat="1" ht="12.75">
      <c r="A22" s="524" t="s">
        <v>481</v>
      </c>
      <c r="B22" s="525">
        <v>49144.7073363505</v>
      </c>
      <c r="C22" s="526">
        <v>46398.9074517055</v>
      </c>
      <c r="D22" s="526">
        <v>59646.21329120616</v>
      </c>
      <c r="E22" s="526">
        <v>59670.22584774349</v>
      </c>
      <c r="F22" s="527">
        <v>-2745.799884644999</v>
      </c>
      <c r="G22" s="527">
        <v>-5.58717313311587</v>
      </c>
      <c r="H22" s="527">
        <v>24.012556537330966</v>
      </c>
      <c r="I22" s="528">
        <v>0.04025830846980393</v>
      </c>
      <c r="J22" s="488"/>
      <c r="K22" s="524" t="s">
        <v>482</v>
      </c>
      <c r="L22" s="534">
        <v>48139.0792284881</v>
      </c>
      <c r="M22" s="531">
        <v>48247.98918812125</v>
      </c>
      <c r="N22" s="531">
        <v>59146.07714425187</v>
      </c>
      <c r="O22" s="531">
        <v>64813.24600336076</v>
      </c>
      <c r="P22" s="534">
        <v>108.90995963315072</v>
      </c>
      <c r="Q22" s="541">
        <v>0.22624022182937634</v>
      </c>
      <c r="R22" s="541">
        <v>5667.16885910889</v>
      </c>
      <c r="S22" s="542">
        <v>9.58164790081882</v>
      </c>
    </row>
    <row r="23" spans="1:19" s="353" customFormat="1" ht="12.75">
      <c r="A23" s="524" t="s">
        <v>483</v>
      </c>
      <c r="B23" s="533">
        <v>14607.971609179998</v>
      </c>
      <c r="C23" s="527">
        <v>15568.069531819972</v>
      </c>
      <c r="D23" s="527">
        <v>19602.753444843507</v>
      </c>
      <c r="E23" s="527">
        <v>18153.687979403</v>
      </c>
      <c r="F23" s="533">
        <v>960.0979226399741</v>
      </c>
      <c r="G23" s="527">
        <v>6.57242462079147</v>
      </c>
      <c r="H23" s="527">
        <v>-1449.065465440508</v>
      </c>
      <c r="I23" s="528">
        <v>-7.392152686701693</v>
      </c>
      <c r="K23" s="524" t="s">
        <v>484</v>
      </c>
      <c r="L23" s="534">
        <v>26139.835300735725</v>
      </c>
      <c r="M23" s="531">
        <v>29105.041156508712</v>
      </c>
      <c r="N23" s="531">
        <v>39671.87261881226</v>
      </c>
      <c r="O23" s="531">
        <v>50176.84898285655</v>
      </c>
      <c r="P23" s="534">
        <v>2965.205855772987</v>
      </c>
      <c r="Q23" s="541">
        <v>11.343628686480397</v>
      </c>
      <c r="R23" s="541">
        <v>10504.97636404429</v>
      </c>
      <c r="S23" s="542">
        <v>26.47965843453245</v>
      </c>
    </row>
    <row r="24" spans="1:19" s="353" customFormat="1" ht="12.75">
      <c r="A24" s="524" t="s">
        <v>485</v>
      </c>
      <c r="B24" s="533">
        <v>9952.86956710395</v>
      </c>
      <c r="C24" s="527">
        <v>10559.09832415395</v>
      </c>
      <c r="D24" s="527">
        <v>13697.186892970001</v>
      </c>
      <c r="E24" s="527">
        <v>13309.510200260002</v>
      </c>
      <c r="F24" s="533">
        <v>606.2287570500011</v>
      </c>
      <c r="G24" s="527">
        <v>6.090994692160921</v>
      </c>
      <c r="H24" s="527">
        <v>-387.67669270999977</v>
      </c>
      <c r="I24" s="545">
        <v>-2.8303380521804264</v>
      </c>
      <c r="K24" s="524" t="s">
        <v>486</v>
      </c>
      <c r="L24" s="534">
        <v>119664.8019044213</v>
      </c>
      <c r="M24" s="531">
        <v>120326.61886343244</v>
      </c>
      <c r="N24" s="531">
        <v>150233.75500248134</v>
      </c>
      <c r="O24" s="531">
        <v>154966.5218087301</v>
      </c>
      <c r="P24" s="534">
        <v>661.8169590111356</v>
      </c>
      <c r="Q24" s="541">
        <v>0.5530590018773793</v>
      </c>
      <c r="R24" s="541">
        <v>4732.76680624875</v>
      </c>
      <c r="S24" s="542">
        <v>3.150268597207453</v>
      </c>
    </row>
    <row r="25" spans="1:19" s="353" customFormat="1" ht="12.75">
      <c r="A25" s="524" t="s">
        <v>487</v>
      </c>
      <c r="B25" s="533">
        <v>5640.701975473947</v>
      </c>
      <c r="C25" s="527">
        <v>6545.101591443948</v>
      </c>
      <c r="D25" s="527">
        <v>9577.186901309999</v>
      </c>
      <c r="E25" s="527">
        <v>9899.346268580002</v>
      </c>
      <c r="F25" s="533">
        <v>904.3996159700009</v>
      </c>
      <c r="G25" s="527">
        <v>16.033458599698683</v>
      </c>
      <c r="H25" s="527">
        <v>322.1593672700037</v>
      </c>
      <c r="I25" s="528">
        <v>3.363820405613445</v>
      </c>
      <c r="K25" s="524" t="s">
        <v>488</v>
      </c>
      <c r="L25" s="534">
        <v>35801.55782196435</v>
      </c>
      <c r="M25" s="531">
        <v>38439.94923983935</v>
      </c>
      <c r="N25" s="531">
        <v>48367.84687966859</v>
      </c>
      <c r="O25" s="531">
        <v>49712.49327596699</v>
      </c>
      <c r="P25" s="534">
        <v>2638.3914178749983</v>
      </c>
      <c r="Q25" s="541">
        <v>7.369487749654118</v>
      </c>
      <c r="R25" s="541">
        <v>1344.646396298398</v>
      </c>
      <c r="S25" s="542">
        <v>2.7800418729484933</v>
      </c>
    </row>
    <row r="26" spans="1:19" s="353" customFormat="1" ht="12.75">
      <c r="A26" s="524" t="s">
        <v>489</v>
      </c>
      <c r="B26" s="533">
        <v>4312.167591630001</v>
      </c>
      <c r="C26" s="527">
        <v>4013.9967327100007</v>
      </c>
      <c r="D26" s="527">
        <v>4119.999991660002</v>
      </c>
      <c r="E26" s="527">
        <v>3410.1639316800006</v>
      </c>
      <c r="F26" s="533">
        <v>-298.1708589200002</v>
      </c>
      <c r="G26" s="527">
        <v>-6.914639855342253</v>
      </c>
      <c r="H26" s="527">
        <v>-709.8360599800012</v>
      </c>
      <c r="I26" s="528">
        <v>-17.229030616915097</v>
      </c>
      <c r="K26" s="524" t="s">
        <v>490</v>
      </c>
      <c r="L26" s="535">
        <v>1162.6026948499998</v>
      </c>
      <c r="M26" s="536">
        <v>1156.1055996599998</v>
      </c>
      <c r="N26" s="536">
        <v>1480.5555202200196</v>
      </c>
      <c r="O26" s="536">
        <v>1546.4598676600194</v>
      </c>
      <c r="P26" s="531">
        <v>-6.497095189999982</v>
      </c>
      <c r="Q26" s="541">
        <v>-0.5588405410360969</v>
      </c>
      <c r="R26" s="541">
        <v>65.90434743999981</v>
      </c>
      <c r="S26" s="542">
        <v>4.45132563689378</v>
      </c>
    </row>
    <row r="27" spans="1:19" s="353" customFormat="1" ht="12.75">
      <c r="A27" s="524" t="s">
        <v>491</v>
      </c>
      <c r="B27" s="533">
        <v>1277.4018440000004</v>
      </c>
      <c r="C27" s="527">
        <v>413.23152392600025</v>
      </c>
      <c r="D27" s="527">
        <v>494.77012422999985</v>
      </c>
      <c r="E27" s="527">
        <v>606.4933800099998</v>
      </c>
      <c r="F27" s="533">
        <v>-864.1703200740002</v>
      </c>
      <c r="G27" s="527">
        <v>-67.65062412685853</v>
      </c>
      <c r="H27" s="527">
        <v>111.72325577999993</v>
      </c>
      <c r="I27" s="528">
        <v>22.580841143929707</v>
      </c>
      <c r="K27" s="517" t="s">
        <v>492</v>
      </c>
      <c r="L27" s="521">
        <v>107252.81507546373</v>
      </c>
      <c r="M27" s="522">
        <v>114141.60937173224</v>
      </c>
      <c r="N27" s="522">
        <v>135056.38298246288</v>
      </c>
      <c r="O27" s="522">
        <v>142364.37957913</v>
      </c>
      <c r="P27" s="522">
        <v>6888.794296268505</v>
      </c>
      <c r="Q27" s="543">
        <v>6.422949636726558</v>
      </c>
      <c r="R27" s="543">
        <v>7307.99659666713</v>
      </c>
      <c r="S27" s="544">
        <v>5.411070869279889</v>
      </c>
    </row>
    <row r="28" spans="1:19" s="353" customFormat="1" ht="12.75">
      <c r="A28" s="524" t="s">
        <v>493</v>
      </c>
      <c r="B28" s="533">
        <v>5944.705740249078</v>
      </c>
      <c r="C28" s="527">
        <v>5990.093375108001</v>
      </c>
      <c r="D28" s="527">
        <v>6808.2353452</v>
      </c>
      <c r="E28" s="527">
        <v>7038.699254600001</v>
      </c>
      <c r="F28" s="533">
        <v>45.387634858922866</v>
      </c>
      <c r="G28" s="527">
        <v>0.7634967455432229</v>
      </c>
      <c r="H28" s="527">
        <v>230.46390940000128</v>
      </c>
      <c r="I28" s="528">
        <v>3.385075540352537</v>
      </c>
      <c r="K28" s="524" t="s">
        <v>494</v>
      </c>
      <c r="L28" s="529">
        <v>2160.39919307</v>
      </c>
      <c r="M28" s="530">
        <v>2099.92722839</v>
      </c>
      <c r="N28" s="530">
        <v>1497.29522539</v>
      </c>
      <c r="O28" s="530">
        <v>1524.9496949900001</v>
      </c>
      <c r="P28" s="531">
        <v>-60.47196467999993</v>
      </c>
      <c r="Q28" s="541">
        <v>-2.7991106863017863</v>
      </c>
      <c r="R28" s="541">
        <v>27.654469600000084</v>
      </c>
      <c r="S28" s="542">
        <v>1.8469617167714492</v>
      </c>
    </row>
    <row r="29" spans="1:19" s="353" customFormat="1" ht="12.75">
      <c r="A29" s="524" t="s">
        <v>495</v>
      </c>
      <c r="B29" s="533">
        <v>0</v>
      </c>
      <c r="C29" s="527">
        <v>0</v>
      </c>
      <c r="D29" s="527">
        <v>0</v>
      </c>
      <c r="E29" s="527">
        <v>0</v>
      </c>
      <c r="F29" s="546">
        <v>0</v>
      </c>
      <c r="G29" s="1409" t="s">
        <v>3</v>
      </c>
      <c r="H29" s="547">
        <v>0</v>
      </c>
      <c r="I29" s="1410" t="s">
        <v>3</v>
      </c>
      <c r="J29" s="488"/>
      <c r="K29" s="548" t="s">
        <v>496</v>
      </c>
      <c r="L29" s="534">
        <v>131.60030004</v>
      </c>
      <c r="M29" s="531">
        <v>160.9594515</v>
      </c>
      <c r="N29" s="531">
        <v>158.91970232</v>
      </c>
      <c r="O29" s="531">
        <v>154.42896075000002</v>
      </c>
      <c r="P29" s="534">
        <v>29.359151459999993</v>
      </c>
      <c r="Q29" s="541">
        <v>22.309334743975704</v>
      </c>
      <c r="R29" s="541">
        <v>-4.490741569999983</v>
      </c>
      <c r="S29" s="542">
        <v>-2.825792840309659</v>
      </c>
    </row>
    <row r="30" spans="1:19" s="353" customFormat="1" ht="12.75">
      <c r="A30" s="524" t="s">
        <v>497</v>
      </c>
      <c r="B30" s="533">
        <v>13283.049057741999</v>
      </c>
      <c r="C30" s="527">
        <v>13661.276522916</v>
      </c>
      <c r="D30" s="527">
        <v>15064.411486055002</v>
      </c>
      <c r="E30" s="527">
        <v>16374.551382922506</v>
      </c>
      <c r="F30" s="533">
        <v>378.2274651740008</v>
      </c>
      <c r="G30" s="549">
        <v>2.8474446155384157</v>
      </c>
      <c r="H30" s="549">
        <v>1310.139896867504</v>
      </c>
      <c r="I30" s="550">
        <v>8.696920540708074</v>
      </c>
      <c r="K30" s="524" t="s">
        <v>498</v>
      </c>
      <c r="L30" s="534">
        <v>567.73356983</v>
      </c>
      <c r="M30" s="531">
        <v>475.806</v>
      </c>
      <c r="N30" s="531">
        <v>507.23868614</v>
      </c>
      <c r="O30" s="531">
        <v>683.07429975</v>
      </c>
      <c r="P30" s="534">
        <v>-91.92756982999998</v>
      </c>
      <c r="Q30" s="541">
        <v>-16.192026456622326</v>
      </c>
      <c r="R30" s="541">
        <v>175.83561361</v>
      </c>
      <c r="S30" s="542">
        <v>34.66526083569829</v>
      </c>
    </row>
    <row r="31" spans="1:19" s="353" customFormat="1" ht="12.75">
      <c r="A31" s="524" t="s">
        <v>499</v>
      </c>
      <c r="B31" s="533">
        <v>11736.549682733475</v>
      </c>
      <c r="C31" s="527">
        <v>12109.55629393</v>
      </c>
      <c r="D31" s="527">
        <v>13731.801656999</v>
      </c>
      <c r="E31" s="527">
        <v>14871.020326465</v>
      </c>
      <c r="F31" s="533">
        <v>373.0066111965243</v>
      </c>
      <c r="G31" s="549">
        <v>3.178162418085125</v>
      </c>
      <c r="H31" s="549">
        <v>1139.2186694660013</v>
      </c>
      <c r="I31" s="550">
        <v>8.296206848322411</v>
      </c>
      <c r="K31" s="524" t="s">
        <v>500</v>
      </c>
      <c r="L31" s="534">
        <v>30965.701122430008</v>
      </c>
      <c r="M31" s="531">
        <v>34351.52844789001</v>
      </c>
      <c r="N31" s="531">
        <v>40879.62089620001</v>
      </c>
      <c r="O31" s="531">
        <v>43695.35185757999</v>
      </c>
      <c r="P31" s="534">
        <v>3385.827325459999</v>
      </c>
      <c r="Q31" s="541">
        <v>10.9341213107798</v>
      </c>
      <c r="R31" s="541">
        <v>2815.7309613799807</v>
      </c>
      <c r="S31" s="542">
        <v>6.887859768879899</v>
      </c>
    </row>
    <row r="32" spans="1:19" s="353" customFormat="1" ht="12.75">
      <c r="A32" s="524" t="s">
        <v>501</v>
      </c>
      <c r="B32" s="533">
        <v>3889.9394175924995</v>
      </c>
      <c r="C32" s="527">
        <v>4090.11818951</v>
      </c>
      <c r="D32" s="527">
        <v>4792.517192405833</v>
      </c>
      <c r="E32" s="527">
        <v>5331.031464353333</v>
      </c>
      <c r="F32" s="533">
        <v>200.1787719175004</v>
      </c>
      <c r="G32" s="549">
        <v>5.146063998122416</v>
      </c>
      <c r="H32" s="549">
        <v>538.5142719474998</v>
      </c>
      <c r="I32" s="550">
        <v>11.236564217251493</v>
      </c>
      <c r="K32" s="524" t="s">
        <v>502</v>
      </c>
      <c r="L32" s="534">
        <v>3379.172844783744</v>
      </c>
      <c r="M32" s="531">
        <v>3605.942603909999</v>
      </c>
      <c r="N32" s="531">
        <v>4013.5000495628806</v>
      </c>
      <c r="O32" s="531">
        <v>3954.3982065799996</v>
      </c>
      <c r="P32" s="534">
        <v>226.76975912625494</v>
      </c>
      <c r="Q32" s="541">
        <v>6.710806743026117</v>
      </c>
      <c r="R32" s="541">
        <v>-59.10184298288095</v>
      </c>
      <c r="S32" s="542">
        <v>-1.4725761119479213</v>
      </c>
    </row>
    <row r="33" spans="1:19" s="353" customFormat="1" ht="12.75">
      <c r="A33" s="524" t="s">
        <v>503</v>
      </c>
      <c r="B33" s="533">
        <v>6546.317520439999</v>
      </c>
      <c r="C33" s="527">
        <v>6740.9603953099995</v>
      </c>
      <c r="D33" s="527">
        <v>7318.6586114084985</v>
      </c>
      <c r="E33" s="527">
        <v>8230.188144327998</v>
      </c>
      <c r="F33" s="533">
        <v>194.64287487000092</v>
      </c>
      <c r="G33" s="549">
        <v>2.973318575859705</v>
      </c>
      <c r="H33" s="549">
        <v>911.5295329194996</v>
      </c>
      <c r="I33" s="550">
        <v>12.454871600358375</v>
      </c>
      <c r="K33" s="524" t="s">
        <v>504</v>
      </c>
      <c r="L33" s="534">
        <v>40.99367049999999</v>
      </c>
      <c r="M33" s="531">
        <v>45.986374239999996</v>
      </c>
      <c r="N33" s="531">
        <v>75.75090191</v>
      </c>
      <c r="O33" s="531">
        <v>231.13704101</v>
      </c>
      <c r="P33" s="534">
        <v>4.992703740000003</v>
      </c>
      <c r="Q33" s="541">
        <v>12.179206397241261</v>
      </c>
      <c r="R33" s="541">
        <v>155.38613909999998</v>
      </c>
      <c r="S33" s="542">
        <v>205.12777429978985</v>
      </c>
    </row>
    <row r="34" spans="1:19" s="353" customFormat="1" ht="12.75">
      <c r="A34" s="524" t="s">
        <v>505</v>
      </c>
      <c r="B34" s="533">
        <v>0</v>
      </c>
      <c r="C34" s="527">
        <v>0</v>
      </c>
      <c r="D34" s="527">
        <v>0</v>
      </c>
      <c r="E34" s="527">
        <v>0</v>
      </c>
      <c r="F34" s="546">
        <v>0</v>
      </c>
      <c r="G34" s="1409" t="s">
        <v>3</v>
      </c>
      <c r="H34" s="547">
        <v>0</v>
      </c>
      <c r="I34" s="1410" t="s">
        <v>3</v>
      </c>
      <c r="K34" s="524" t="s">
        <v>506</v>
      </c>
      <c r="L34" s="534">
        <v>3323.2612199799996</v>
      </c>
      <c r="M34" s="531">
        <v>4319.259935820001</v>
      </c>
      <c r="N34" s="531">
        <v>5434.499547969999</v>
      </c>
      <c r="O34" s="531">
        <v>4770.11178154</v>
      </c>
      <c r="P34" s="534">
        <v>995.9987158400018</v>
      </c>
      <c r="Q34" s="541">
        <v>29.97052142190604</v>
      </c>
      <c r="R34" s="541">
        <v>-664.3877664299989</v>
      </c>
      <c r="S34" s="542">
        <v>-12.225371638464374</v>
      </c>
    </row>
    <row r="35" spans="1:19" s="353" customFormat="1" ht="12.75">
      <c r="A35" s="524" t="s">
        <v>507</v>
      </c>
      <c r="B35" s="533">
        <v>8346.075369999999</v>
      </c>
      <c r="C35" s="527">
        <v>8263.269539389998</v>
      </c>
      <c r="D35" s="527">
        <v>9756.636961830001</v>
      </c>
      <c r="E35" s="527">
        <v>10450.629499340002</v>
      </c>
      <c r="F35" s="533">
        <v>-82.80583061000107</v>
      </c>
      <c r="G35" s="527">
        <v>-0.9921529214515239</v>
      </c>
      <c r="H35" s="527">
        <v>693.9925375100011</v>
      </c>
      <c r="I35" s="528">
        <v>7.113030240082158</v>
      </c>
      <c r="K35" s="524" t="s">
        <v>508</v>
      </c>
      <c r="L35" s="534">
        <v>0</v>
      </c>
      <c r="M35" s="531">
        <v>0</v>
      </c>
      <c r="N35" s="531">
        <v>0</v>
      </c>
      <c r="O35" s="531">
        <v>0</v>
      </c>
      <c r="P35" s="539">
        <v>0</v>
      </c>
      <c r="Q35" s="540" t="s">
        <v>3</v>
      </c>
      <c r="R35" s="540">
        <v>0</v>
      </c>
      <c r="S35" s="1416" t="s">
        <v>3</v>
      </c>
    </row>
    <row r="36" spans="1:19" s="353" customFormat="1" ht="12.75">
      <c r="A36" s="524" t="s">
        <v>509</v>
      </c>
      <c r="B36" s="533">
        <v>1650.7727841995002</v>
      </c>
      <c r="C36" s="527">
        <v>1441.2705411739998</v>
      </c>
      <c r="D36" s="527">
        <v>1607.0436244189998</v>
      </c>
      <c r="E36" s="527">
        <v>1586.688147001</v>
      </c>
      <c r="F36" s="533">
        <v>-209.50224302550032</v>
      </c>
      <c r="G36" s="527">
        <v>-12.69116168080594</v>
      </c>
      <c r="H36" s="527">
        <v>-20.355477417999737</v>
      </c>
      <c r="I36" s="528">
        <v>-1.2666412478602704</v>
      </c>
      <c r="K36" s="524" t="s">
        <v>510</v>
      </c>
      <c r="L36" s="534">
        <v>3358.7018525</v>
      </c>
      <c r="M36" s="531">
        <v>2140.1927372699997</v>
      </c>
      <c r="N36" s="531">
        <v>1614.92240128</v>
      </c>
      <c r="O36" s="531">
        <v>2168.25042481</v>
      </c>
      <c r="P36" s="534">
        <v>-1218.5091152300001</v>
      </c>
      <c r="Q36" s="541">
        <v>-36.279168820031494</v>
      </c>
      <c r="R36" s="541">
        <v>553.3280235299999</v>
      </c>
      <c r="S36" s="542">
        <v>34.26344343798983</v>
      </c>
    </row>
    <row r="37" spans="1:19" s="353" customFormat="1" ht="12.75">
      <c r="A37" s="524" t="s">
        <v>511</v>
      </c>
      <c r="B37" s="533">
        <v>804.1768271200002</v>
      </c>
      <c r="C37" s="527">
        <v>682.0139370399999</v>
      </c>
      <c r="D37" s="527">
        <v>991.1339984</v>
      </c>
      <c r="E37" s="527">
        <v>1082.47677964</v>
      </c>
      <c r="F37" s="533">
        <v>-122.16289008000035</v>
      </c>
      <c r="G37" s="527">
        <v>-15.191048281943475</v>
      </c>
      <c r="H37" s="527">
        <v>91.34278123999991</v>
      </c>
      <c r="I37" s="528">
        <v>9.21598708019861</v>
      </c>
      <c r="K37" s="524" t="s">
        <v>512</v>
      </c>
      <c r="L37" s="534">
        <v>783.9566853</v>
      </c>
      <c r="M37" s="531">
        <v>961.7617707900001</v>
      </c>
      <c r="N37" s="531">
        <v>811.3183150799999</v>
      </c>
      <c r="O37" s="531">
        <v>782.22437172</v>
      </c>
      <c r="P37" s="534">
        <v>177.80508549000012</v>
      </c>
      <c r="Q37" s="541">
        <v>22.68047314654364</v>
      </c>
      <c r="R37" s="541">
        <v>-29.093943359999912</v>
      </c>
      <c r="S37" s="542">
        <v>-3.5860084530608813</v>
      </c>
    </row>
    <row r="38" spans="1:19" s="353" customFormat="1" ht="12.75">
      <c r="A38" s="524" t="s">
        <v>513</v>
      </c>
      <c r="B38" s="533">
        <v>589.60718425</v>
      </c>
      <c r="C38" s="527">
        <v>533.0804517400001</v>
      </c>
      <c r="D38" s="527">
        <v>476.60258767000005</v>
      </c>
      <c r="E38" s="527">
        <v>459.14713686000005</v>
      </c>
      <c r="F38" s="533">
        <v>-56.52673250999999</v>
      </c>
      <c r="G38" s="527">
        <v>-9.58718516666378</v>
      </c>
      <c r="H38" s="527">
        <v>-17.455450810000002</v>
      </c>
      <c r="I38" s="528">
        <v>-3.6624750392849665</v>
      </c>
      <c r="K38" s="524" t="s">
        <v>514</v>
      </c>
      <c r="L38" s="534">
        <v>56501.03256947998</v>
      </c>
      <c r="M38" s="531">
        <v>59326.711800132216</v>
      </c>
      <c r="N38" s="531">
        <v>68126.24783181</v>
      </c>
      <c r="O38" s="531">
        <v>74178.29102823</v>
      </c>
      <c r="P38" s="534">
        <v>2825.679230652233</v>
      </c>
      <c r="Q38" s="541">
        <v>5.001110780015325</v>
      </c>
      <c r="R38" s="541">
        <v>6052.043196419996</v>
      </c>
      <c r="S38" s="542">
        <v>8.883570413801847</v>
      </c>
    </row>
    <row r="39" spans="1:19" s="353" customFormat="1" ht="12.75">
      <c r="A39" s="524" t="s">
        <v>515</v>
      </c>
      <c r="B39" s="533">
        <v>1541.6826397700002</v>
      </c>
      <c r="C39" s="527">
        <v>1596.6807214300004</v>
      </c>
      <c r="D39" s="527">
        <v>1822.803343857</v>
      </c>
      <c r="E39" s="527">
        <v>1819.3511551299998</v>
      </c>
      <c r="F39" s="533">
        <v>54.99808166000025</v>
      </c>
      <c r="G39" s="527">
        <v>3.567406173050329</v>
      </c>
      <c r="H39" s="527">
        <v>-3.452188727000248</v>
      </c>
      <c r="I39" s="528">
        <v>-0.18938898365720103</v>
      </c>
      <c r="K39" s="524" t="s">
        <v>516</v>
      </c>
      <c r="L39" s="535">
        <v>6040.262047549997</v>
      </c>
      <c r="M39" s="536">
        <v>6653.533021789998</v>
      </c>
      <c r="N39" s="536">
        <v>11937.0694248</v>
      </c>
      <c r="O39" s="536">
        <v>10222.16191217</v>
      </c>
      <c r="P39" s="531">
        <v>613.2709742400011</v>
      </c>
      <c r="Q39" s="541">
        <v>10.153052457198463</v>
      </c>
      <c r="R39" s="541">
        <v>-1714.9075126299995</v>
      </c>
      <c r="S39" s="542">
        <v>-14.366235560858623</v>
      </c>
    </row>
    <row r="40" spans="1:19" s="353" customFormat="1" ht="12.75">
      <c r="A40" s="524" t="s">
        <v>517</v>
      </c>
      <c r="B40" s="533">
        <v>12615.06808854875</v>
      </c>
      <c r="C40" s="527">
        <v>13248.175261996248</v>
      </c>
      <c r="D40" s="527">
        <v>14252.240938379999</v>
      </c>
      <c r="E40" s="527">
        <v>15557.045959709994</v>
      </c>
      <c r="F40" s="533">
        <v>633.1071734474972</v>
      </c>
      <c r="G40" s="527">
        <v>5.018658393308208</v>
      </c>
      <c r="H40" s="527">
        <v>1304.8050213299957</v>
      </c>
      <c r="I40" s="528">
        <v>9.155086747209511</v>
      </c>
      <c r="K40" s="517" t="s">
        <v>518</v>
      </c>
      <c r="L40" s="521">
        <v>107993.85060592178</v>
      </c>
      <c r="M40" s="522">
        <v>112220.62877366183</v>
      </c>
      <c r="N40" s="522">
        <v>126574.73428609353</v>
      </c>
      <c r="O40" s="522">
        <v>136885.77724987976</v>
      </c>
      <c r="P40" s="522">
        <v>4226.778167740049</v>
      </c>
      <c r="Q40" s="543">
        <v>3.913906341911913</v>
      </c>
      <c r="R40" s="543">
        <v>10311.042963786225</v>
      </c>
      <c r="S40" s="544">
        <v>8.146209448467374</v>
      </c>
    </row>
    <row r="41" spans="1:19" s="353" customFormat="1" ht="12.75">
      <c r="A41" s="524" t="s">
        <v>519</v>
      </c>
      <c r="B41" s="533">
        <v>35459.97253626999</v>
      </c>
      <c r="C41" s="527">
        <v>34492.553887772505</v>
      </c>
      <c r="D41" s="527">
        <v>38608.39559951</v>
      </c>
      <c r="E41" s="527">
        <v>41576.012821064985</v>
      </c>
      <c r="F41" s="533">
        <v>-967.4186484974853</v>
      </c>
      <c r="G41" s="527">
        <v>-2.7281990912654197</v>
      </c>
      <c r="H41" s="527">
        <v>2967.6172215549886</v>
      </c>
      <c r="I41" s="528">
        <v>7.686455693053073</v>
      </c>
      <c r="K41" s="524" t="s">
        <v>520</v>
      </c>
      <c r="L41" s="529">
        <v>11154.811679539996</v>
      </c>
      <c r="M41" s="530">
        <v>11461.84166956112</v>
      </c>
      <c r="N41" s="530">
        <v>11478.185984962998</v>
      </c>
      <c r="O41" s="530">
        <v>12065.218078769998</v>
      </c>
      <c r="P41" s="531">
        <v>307.029990021123</v>
      </c>
      <c r="Q41" s="541">
        <v>2.7524444055319486</v>
      </c>
      <c r="R41" s="541">
        <v>587.0320938069999</v>
      </c>
      <c r="S41" s="542">
        <v>5.114328122719405</v>
      </c>
    </row>
    <row r="42" spans="1:19" s="353" customFormat="1" ht="12.75">
      <c r="A42" s="524" t="s">
        <v>521</v>
      </c>
      <c r="B42" s="533">
        <v>5652.9988508021</v>
      </c>
      <c r="C42" s="527">
        <v>5751.09960958</v>
      </c>
      <c r="D42" s="527">
        <v>7090.831829739999</v>
      </c>
      <c r="E42" s="527">
        <v>7346.500614559999</v>
      </c>
      <c r="F42" s="533">
        <v>98.10075877790041</v>
      </c>
      <c r="G42" s="527">
        <v>1.7353755301751206</v>
      </c>
      <c r="H42" s="527">
        <v>255.66878481999993</v>
      </c>
      <c r="I42" s="528">
        <v>3.6056247131357306</v>
      </c>
      <c r="K42" s="524" t="s">
        <v>522</v>
      </c>
      <c r="L42" s="534">
        <v>30110.321948470006</v>
      </c>
      <c r="M42" s="531">
        <v>32548.788830084435</v>
      </c>
      <c r="N42" s="531">
        <v>39907.14514883589</v>
      </c>
      <c r="O42" s="531">
        <v>44404.953854509775</v>
      </c>
      <c r="P42" s="534">
        <v>2438.4668816144294</v>
      </c>
      <c r="Q42" s="541">
        <v>8.098441742959626</v>
      </c>
      <c r="R42" s="541">
        <v>4497.808705673888</v>
      </c>
      <c r="S42" s="542">
        <v>11.270685209124991</v>
      </c>
    </row>
    <row r="43" spans="1:19" s="353" customFormat="1" ht="12.75">
      <c r="A43" s="524" t="s">
        <v>523</v>
      </c>
      <c r="B43" s="533">
        <v>38116.09233171301</v>
      </c>
      <c r="C43" s="527">
        <v>42796.24594665225</v>
      </c>
      <c r="D43" s="527">
        <v>41259.998918947495</v>
      </c>
      <c r="E43" s="527">
        <v>47509.484426396</v>
      </c>
      <c r="F43" s="533">
        <v>4680.153614939241</v>
      </c>
      <c r="G43" s="527">
        <v>12.278681597812433</v>
      </c>
      <c r="H43" s="527">
        <v>6249.485507448502</v>
      </c>
      <c r="I43" s="528">
        <v>15.146596391641207</v>
      </c>
      <c r="K43" s="524" t="s">
        <v>524</v>
      </c>
      <c r="L43" s="534">
        <v>1011.4556164499999</v>
      </c>
      <c r="M43" s="531">
        <v>1014.0070263299999</v>
      </c>
      <c r="N43" s="531">
        <v>1022.18701226</v>
      </c>
      <c r="O43" s="531">
        <v>1319.4838239999997</v>
      </c>
      <c r="P43" s="534">
        <v>2.551409880000051</v>
      </c>
      <c r="Q43" s="541">
        <v>0.2522512939277526</v>
      </c>
      <c r="R43" s="541">
        <v>297.2968117399997</v>
      </c>
      <c r="S43" s="542">
        <v>29.08438555511409</v>
      </c>
    </row>
    <row r="44" spans="1:19" s="353" customFormat="1" ht="12.75">
      <c r="A44" s="524" t="s">
        <v>525</v>
      </c>
      <c r="B44" s="533">
        <v>3864.3572224248</v>
      </c>
      <c r="C44" s="527">
        <v>4281.435409821201</v>
      </c>
      <c r="D44" s="527">
        <v>4113.232076321699</v>
      </c>
      <c r="E44" s="527">
        <v>4959.47166197</v>
      </c>
      <c r="F44" s="533">
        <v>417.0781873964006</v>
      </c>
      <c r="G44" s="527">
        <v>10.792951153068946</v>
      </c>
      <c r="H44" s="527">
        <v>846.2395856483008</v>
      </c>
      <c r="I44" s="528">
        <v>20.5735920061447</v>
      </c>
      <c r="K44" s="524" t="s">
        <v>526</v>
      </c>
      <c r="L44" s="534">
        <v>1863.5778728299995</v>
      </c>
      <c r="M44" s="531">
        <v>1542.1216548600003</v>
      </c>
      <c r="N44" s="531">
        <v>1973.4139351400001</v>
      </c>
      <c r="O44" s="531">
        <v>2221.2319530699997</v>
      </c>
      <c r="P44" s="534">
        <v>-321.4562179699992</v>
      </c>
      <c r="Q44" s="541">
        <v>-17.24941161067989</v>
      </c>
      <c r="R44" s="541">
        <v>247.81801792999954</v>
      </c>
      <c r="S44" s="542">
        <v>12.557832572131836</v>
      </c>
    </row>
    <row r="45" spans="1:19" s="353" customFormat="1" ht="12.75">
      <c r="A45" s="524" t="s">
        <v>527</v>
      </c>
      <c r="B45" s="537">
        <v>30541.24179716959</v>
      </c>
      <c r="C45" s="538">
        <v>28679.635984328797</v>
      </c>
      <c r="D45" s="538">
        <v>34975.729356827804</v>
      </c>
      <c r="E45" s="538">
        <v>37147.68807996099</v>
      </c>
      <c r="F45" s="527">
        <v>-1861.605812840793</v>
      </c>
      <c r="G45" s="527">
        <v>-6.095383498824587</v>
      </c>
      <c r="H45" s="527">
        <v>2171.95872313319</v>
      </c>
      <c r="I45" s="528">
        <v>6.209902589806007</v>
      </c>
      <c r="K45" s="524" t="s">
        <v>528</v>
      </c>
      <c r="L45" s="534">
        <v>17695.73565615765</v>
      </c>
      <c r="M45" s="531">
        <v>18689.06858648376</v>
      </c>
      <c r="N45" s="531">
        <v>21023.335356708365</v>
      </c>
      <c r="O45" s="531">
        <v>21990.457686739996</v>
      </c>
      <c r="P45" s="534">
        <v>993.3329303261125</v>
      </c>
      <c r="Q45" s="541">
        <v>5.613402853813873</v>
      </c>
      <c r="R45" s="541">
        <v>967.1223300316306</v>
      </c>
      <c r="S45" s="542">
        <v>4.60023261591092</v>
      </c>
    </row>
    <row r="46" spans="1:19" s="511" customFormat="1" ht="12.75">
      <c r="A46" s="517" t="s">
        <v>529</v>
      </c>
      <c r="B46" s="518">
        <v>152872.33680894147</v>
      </c>
      <c r="C46" s="519">
        <v>156625.8629391386</v>
      </c>
      <c r="D46" s="519">
        <v>182872.1444777414</v>
      </c>
      <c r="E46" s="519">
        <v>196136.5119136574</v>
      </c>
      <c r="F46" s="519">
        <v>3753.526130197133</v>
      </c>
      <c r="G46" s="519">
        <v>2.4553337827812873</v>
      </c>
      <c r="H46" s="519">
        <v>13264.367435915978</v>
      </c>
      <c r="I46" s="520">
        <v>7.253355875383455</v>
      </c>
      <c r="K46" s="524" t="s">
        <v>530</v>
      </c>
      <c r="L46" s="534">
        <v>25902.419926873616</v>
      </c>
      <c r="M46" s="531">
        <v>25707.698307770002</v>
      </c>
      <c r="N46" s="531">
        <v>27130.412025736256</v>
      </c>
      <c r="O46" s="531">
        <v>28272.45607559</v>
      </c>
      <c r="P46" s="534">
        <v>-194.7216191036132</v>
      </c>
      <c r="Q46" s="541">
        <v>-0.7517506845049277</v>
      </c>
      <c r="R46" s="541">
        <v>1142.0440498537428</v>
      </c>
      <c r="S46" s="542">
        <v>4.209460765912383</v>
      </c>
    </row>
    <row r="47" spans="1:19" s="353" customFormat="1" ht="12.75">
      <c r="A47" s="524" t="s">
        <v>531</v>
      </c>
      <c r="B47" s="525">
        <v>126107.459511857</v>
      </c>
      <c r="C47" s="526">
        <v>128438.19198430858</v>
      </c>
      <c r="D47" s="526">
        <v>149442.7751324195</v>
      </c>
      <c r="E47" s="526">
        <v>160264.60955421237</v>
      </c>
      <c r="F47" s="527">
        <v>2330.7324724515784</v>
      </c>
      <c r="G47" s="527">
        <v>1.848211423395169</v>
      </c>
      <c r="H47" s="527">
        <v>10821.834421792853</v>
      </c>
      <c r="I47" s="528">
        <v>7.241457080948711</v>
      </c>
      <c r="K47" s="524" t="s">
        <v>532</v>
      </c>
      <c r="L47" s="534">
        <v>2766.58713587</v>
      </c>
      <c r="M47" s="531">
        <v>3169.95544847</v>
      </c>
      <c r="N47" s="531">
        <v>3048.4579758499995</v>
      </c>
      <c r="O47" s="531">
        <v>3256.7643228399997</v>
      </c>
      <c r="P47" s="534">
        <v>403.3683126000001</v>
      </c>
      <c r="Q47" s="541">
        <v>14.57999668147644</v>
      </c>
      <c r="R47" s="541">
        <v>208.3063469900003</v>
      </c>
      <c r="S47" s="542">
        <v>6.833171020896832</v>
      </c>
    </row>
    <row r="48" spans="1:19" s="353" customFormat="1" ht="12.75">
      <c r="A48" s="524" t="s">
        <v>533</v>
      </c>
      <c r="B48" s="533">
        <v>11680.472307719998</v>
      </c>
      <c r="C48" s="527">
        <v>12012.84367989</v>
      </c>
      <c r="D48" s="527">
        <v>13822.840305757914</v>
      </c>
      <c r="E48" s="527">
        <v>14155.475012871044</v>
      </c>
      <c r="F48" s="533">
        <v>332.37137217000236</v>
      </c>
      <c r="G48" s="527">
        <v>2.8455302441008956</v>
      </c>
      <c r="H48" s="527">
        <v>332.6347071131295</v>
      </c>
      <c r="I48" s="528">
        <v>2.406413586175703</v>
      </c>
      <c r="K48" s="524" t="s">
        <v>534</v>
      </c>
      <c r="L48" s="535">
        <v>17488.940769730503</v>
      </c>
      <c r="M48" s="536">
        <v>18087.147250102502</v>
      </c>
      <c r="N48" s="536">
        <v>20991.596846599998</v>
      </c>
      <c r="O48" s="536">
        <v>23355.211454360007</v>
      </c>
      <c r="P48" s="531">
        <v>598.2064803719986</v>
      </c>
      <c r="Q48" s="540">
        <v>3.420484340637496</v>
      </c>
      <c r="R48" s="541">
        <v>2363.6146077600097</v>
      </c>
      <c r="S48" s="542">
        <v>11.259813272103896</v>
      </c>
    </row>
    <row r="49" spans="1:19" s="353" customFormat="1" ht="12.75">
      <c r="A49" s="524" t="s">
        <v>535</v>
      </c>
      <c r="B49" s="537">
        <v>15084.404989364477</v>
      </c>
      <c r="C49" s="538">
        <v>16174.82727494002</v>
      </c>
      <c r="D49" s="538">
        <v>19606.529039563993</v>
      </c>
      <c r="E49" s="538">
        <v>21716.42734657399</v>
      </c>
      <c r="F49" s="527">
        <v>1090.4222855755434</v>
      </c>
      <c r="G49" s="527">
        <v>7.228805420859256</v>
      </c>
      <c r="H49" s="527">
        <v>2109.8983070099966</v>
      </c>
      <c r="I49" s="528">
        <v>10.761202570594904</v>
      </c>
      <c r="K49" s="517" t="s">
        <v>536</v>
      </c>
      <c r="L49" s="521">
        <v>58687.86635401688</v>
      </c>
      <c r="M49" s="522">
        <v>54189.52624543267</v>
      </c>
      <c r="N49" s="522">
        <v>65186.970792073036</v>
      </c>
      <c r="O49" s="522">
        <v>67300.39231257484</v>
      </c>
      <c r="P49" s="522">
        <v>-4498.340108584205</v>
      </c>
      <c r="Q49" s="543">
        <v>-7.664855425905796</v>
      </c>
      <c r="R49" s="543">
        <v>2113.4215205018045</v>
      </c>
      <c r="S49" s="544">
        <v>3.2420919315962506</v>
      </c>
    </row>
    <row r="50" spans="1:19" s="511" customFormat="1" ht="12.75">
      <c r="A50" s="517" t="s">
        <v>537</v>
      </c>
      <c r="B50" s="518">
        <v>16208.358571580195</v>
      </c>
      <c r="C50" s="519">
        <v>16312.565262886194</v>
      </c>
      <c r="D50" s="519">
        <v>19473.464319079496</v>
      </c>
      <c r="E50" s="519">
        <v>21386.917735546995</v>
      </c>
      <c r="F50" s="519">
        <v>104.2066913059989</v>
      </c>
      <c r="G50" s="519">
        <v>0.6429194593998887</v>
      </c>
      <c r="H50" s="519">
        <v>1913.4534164674988</v>
      </c>
      <c r="I50" s="520">
        <v>9.825952820283531</v>
      </c>
      <c r="K50" s="524" t="s">
        <v>538</v>
      </c>
      <c r="L50" s="529">
        <v>32646.192379403477</v>
      </c>
      <c r="M50" s="530">
        <v>29007.166470819993</v>
      </c>
      <c r="N50" s="530">
        <v>31271.07226622</v>
      </c>
      <c r="O50" s="530">
        <v>30413.255547029992</v>
      </c>
      <c r="P50" s="531">
        <v>-3639.025908583484</v>
      </c>
      <c r="Q50" s="541">
        <v>-11.146861680810746</v>
      </c>
      <c r="R50" s="541">
        <v>-857.8167191900066</v>
      </c>
      <c r="S50" s="542">
        <v>-2.7431637517484404</v>
      </c>
    </row>
    <row r="51" spans="1:19" s="353" customFormat="1" ht="12.75">
      <c r="A51" s="524" t="s">
        <v>539</v>
      </c>
      <c r="B51" s="525">
        <v>3481.42543444</v>
      </c>
      <c r="C51" s="526">
        <v>3528.874893100001</v>
      </c>
      <c r="D51" s="526">
        <v>3887.378198669999</v>
      </c>
      <c r="E51" s="526">
        <v>5246.138465877</v>
      </c>
      <c r="F51" s="527">
        <v>47.4494586600008</v>
      </c>
      <c r="G51" s="527">
        <v>1.3629319241080693</v>
      </c>
      <c r="H51" s="527">
        <v>1358.760267207001</v>
      </c>
      <c r="I51" s="528">
        <v>34.953127731998855</v>
      </c>
      <c r="K51" s="524" t="s">
        <v>540</v>
      </c>
      <c r="L51" s="534">
        <v>7280.060389245924</v>
      </c>
      <c r="M51" s="531">
        <v>6968.878708800002</v>
      </c>
      <c r="N51" s="531">
        <v>7501.0507342409865</v>
      </c>
      <c r="O51" s="531">
        <v>8629.75100907999</v>
      </c>
      <c r="P51" s="534">
        <v>-311.1816804459222</v>
      </c>
      <c r="Q51" s="541">
        <v>-4.274438175067869</v>
      </c>
      <c r="R51" s="541">
        <v>1128.7002748390032</v>
      </c>
      <c r="S51" s="542">
        <v>15.047228912699973</v>
      </c>
    </row>
    <row r="52" spans="1:19" s="353" customFormat="1" ht="12.75">
      <c r="A52" s="524" t="s">
        <v>541</v>
      </c>
      <c r="B52" s="533">
        <v>105</v>
      </c>
      <c r="C52" s="527">
        <v>94.3</v>
      </c>
      <c r="D52" s="527">
        <v>91.5</v>
      </c>
      <c r="E52" s="527">
        <v>97.1</v>
      </c>
      <c r="F52" s="533">
        <v>-10.700000000000003</v>
      </c>
      <c r="G52" s="527">
        <v>-10.190476190476193</v>
      </c>
      <c r="H52" s="527">
        <v>5.599999999999994</v>
      </c>
      <c r="I52" s="528">
        <v>6.120218579234966</v>
      </c>
      <c r="K52" s="524" t="s">
        <v>542</v>
      </c>
      <c r="L52" s="534">
        <v>18336.65131876</v>
      </c>
      <c r="M52" s="531">
        <v>17682.169726710003</v>
      </c>
      <c r="N52" s="531">
        <v>25868.472679219867</v>
      </c>
      <c r="O52" s="531">
        <v>27531.129620549862</v>
      </c>
      <c r="P52" s="534">
        <v>-654.4815920499968</v>
      </c>
      <c r="Q52" s="541">
        <v>-3.5692536258264607</v>
      </c>
      <c r="R52" s="541">
        <v>1662.6569413299949</v>
      </c>
      <c r="S52" s="542">
        <v>6.427348695640646</v>
      </c>
    </row>
    <row r="53" spans="1:19" s="353" customFormat="1" ht="12.75">
      <c r="A53" s="524" t="s">
        <v>543</v>
      </c>
      <c r="B53" s="533">
        <v>1058.8240239400002</v>
      </c>
      <c r="C53" s="527">
        <v>1062.2665292300007</v>
      </c>
      <c r="D53" s="527">
        <v>1009.2920061000003</v>
      </c>
      <c r="E53" s="527">
        <v>894.3353117900002</v>
      </c>
      <c r="F53" s="533">
        <v>3.442505290000554</v>
      </c>
      <c r="G53" s="527">
        <v>0.3251253477599247</v>
      </c>
      <c r="H53" s="527">
        <v>-114.9566943100001</v>
      </c>
      <c r="I53" s="528">
        <v>-11.38983501456666</v>
      </c>
      <c r="K53" s="524" t="s">
        <v>544</v>
      </c>
      <c r="L53" s="535">
        <v>424.9622666074799</v>
      </c>
      <c r="M53" s="536">
        <v>531.3113391026802</v>
      </c>
      <c r="N53" s="536">
        <v>546.3751123921819</v>
      </c>
      <c r="O53" s="536">
        <v>726.2420139450004</v>
      </c>
      <c r="P53" s="531">
        <v>106.34907249520035</v>
      </c>
      <c r="Q53" s="541">
        <v>25.02553305360417</v>
      </c>
      <c r="R53" s="541">
        <v>179.8669015528185</v>
      </c>
      <c r="S53" s="542">
        <v>32.92003926850022</v>
      </c>
    </row>
    <row r="54" spans="1:19" s="353" customFormat="1" ht="12.75">
      <c r="A54" s="524" t="s">
        <v>545</v>
      </c>
      <c r="B54" s="533">
        <v>588.85996013</v>
      </c>
      <c r="C54" s="527">
        <v>604.47878656</v>
      </c>
      <c r="D54" s="527">
        <v>970.1857130400001</v>
      </c>
      <c r="E54" s="527">
        <v>796.4427155899999</v>
      </c>
      <c r="F54" s="533">
        <v>15.618826430000013</v>
      </c>
      <c r="G54" s="527">
        <v>2.6523838412365333</v>
      </c>
      <c r="H54" s="527">
        <v>-173.7429974500002</v>
      </c>
      <c r="I54" s="528">
        <v>-17.908220572078953</v>
      </c>
      <c r="K54" s="517" t="s">
        <v>546</v>
      </c>
      <c r="L54" s="521">
        <v>1715.20585942</v>
      </c>
      <c r="M54" s="522">
        <v>1698.14636791</v>
      </c>
      <c r="N54" s="522">
        <v>1654.9809354899999</v>
      </c>
      <c r="O54" s="522">
        <v>1565.2357876900003</v>
      </c>
      <c r="P54" s="522">
        <v>-17.059491510000043</v>
      </c>
      <c r="Q54" s="543">
        <v>-0.9946031501879745</v>
      </c>
      <c r="R54" s="543">
        <v>-89.74514779999959</v>
      </c>
      <c r="S54" s="544">
        <v>-5.42273000706369</v>
      </c>
    </row>
    <row r="55" spans="1:19" s="353" customFormat="1" ht="12.75">
      <c r="A55" s="524" t="s">
        <v>547</v>
      </c>
      <c r="B55" s="533">
        <v>398.3091532</v>
      </c>
      <c r="C55" s="527">
        <v>385.43960666</v>
      </c>
      <c r="D55" s="527">
        <v>543.4098541</v>
      </c>
      <c r="E55" s="527">
        <v>732.5153001199998</v>
      </c>
      <c r="F55" s="533">
        <v>-12.869546540000044</v>
      </c>
      <c r="G55" s="527">
        <v>-3.2310446387201033</v>
      </c>
      <c r="H55" s="527">
        <v>189.10544601999982</v>
      </c>
      <c r="I55" s="528">
        <v>34.799782262542486</v>
      </c>
      <c r="K55" s="517" t="s">
        <v>548</v>
      </c>
      <c r="L55" s="521">
        <v>212595.52070235155</v>
      </c>
      <c r="M55" s="521">
        <v>225494.9442680749</v>
      </c>
      <c r="N55" s="521">
        <v>284468.66294568294</v>
      </c>
      <c r="O55" s="521">
        <v>314262.47122951254</v>
      </c>
      <c r="P55" s="522">
        <v>12899.423565723351</v>
      </c>
      <c r="Q55" s="543">
        <v>6.067589534862984</v>
      </c>
      <c r="R55" s="543">
        <v>29793.808283829596</v>
      </c>
      <c r="S55" s="544">
        <v>10.473493978322136</v>
      </c>
    </row>
    <row r="56" spans="1:19" s="353" customFormat="1" ht="13.5" thickBot="1">
      <c r="A56" s="524" t="s">
        <v>549</v>
      </c>
      <c r="B56" s="533">
        <v>1385.9421205899998</v>
      </c>
      <c r="C56" s="527">
        <v>1293.2937790699998</v>
      </c>
      <c r="D56" s="527">
        <v>1475.18554584</v>
      </c>
      <c r="E56" s="527">
        <v>1395.0173294400001</v>
      </c>
      <c r="F56" s="533">
        <v>-92.64834152000003</v>
      </c>
      <c r="G56" s="527">
        <v>-6.684863685401188</v>
      </c>
      <c r="H56" s="527">
        <v>-80.16821639999989</v>
      </c>
      <c r="I56" s="528">
        <v>-5.434449695231423</v>
      </c>
      <c r="K56" s="551" t="s">
        <v>550</v>
      </c>
      <c r="L56" s="552">
        <v>1362086.77561972</v>
      </c>
      <c r="M56" s="552">
        <v>1396481.8919976053</v>
      </c>
      <c r="N56" s="552">
        <v>1681852.7269443984</v>
      </c>
      <c r="O56" s="552">
        <v>1804492.5659039465</v>
      </c>
      <c r="P56" s="552">
        <v>34395.01637788511</v>
      </c>
      <c r="Q56" s="553">
        <v>2.5251707155174543</v>
      </c>
      <c r="R56" s="553">
        <v>122639.83895954829</v>
      </c>
      <c r="S56" s="554">
        <v>7.2919487535844585</v>
      </c>
    </row>
    <row r="57" spans="1:11" s="353" customFormat="1" ht="13.5" thickTop="1">
      <c r="A57" s="524" t="s">
        <v>551</v>
      </c>
      <c r="B57" s="533">
        <v>3501.7259398301962</v>
      </c>
      <c r="C57" s="527">
        <v>3522.4449882261974</v>
      </c>
      <c r="D57" s="527">
        <v>3634.4989916394998</v>
      </c>
      <c r="E57" s="527">
        <v>3776.9456380299994</v>
      </c>
      <c r="F57" s="533">
        <v>20.7190483960012</v>
      </c>
      <c r="G57" s="527">
        <v>0.5916810382084298</v>
      </c>
      <c r="H57" s="527">
        <v>142.4466463904996</v>
      </c>
      <c r="I57" s="528">
        <v>3.9192924999613994</v>
      </c>
      <c r="K57" s="555" t="s">
        <v>447</v>
      </c>
    </row>
    <row r="58" spans="1:9" s="353" customFormat="1" ht="12.75">
      <c r="A58" s="524" t="s">
        <v>552</v>
      </c>
      <c r="B58" s="533">
        <v>2301.5686457199995</v>
      </c>
      <c r="C58" s="527">
        <v>2701.84119527</v>
      </c>
      <c r="D58" s="527">
        <v>2955.3369070400004</v>
      </c>
      <c r="E58" s="527">
        <v>3182.83761315</v>
      </c>
      <c r="F58" s="533">
        <v>400.27254955000035</v>
      </c>
      <c r="G58" s="527">
        <v>17.391293120643947</v>
      </c>
      <c r="H58" s="527">
        <v>227.50070610999956</v>
      </c>
      <c r="I58" s="528">
        <v>7.697961798130799</v>
      </c>
    </row>
    <row r="59" spans="1:9" s="353" customFormat="1" ht="12.75">
      <c r="A59" s="524" t="s">
        <v>553</v>
      </c>
      <c r="B59" s="533">
        <v>670.0209974599998</v>
      </c>
      <c r="C59" s="527">
        <v>702.7333884299999</v>
      </c>
      <c r="D59" s="527">
        <v>1918.6132841600004</v>
      </c>
      <c r="E59" s="527">
        <v>2324.2378411100003</v>
      </c>
      <c r="F59" s="533">
        <v>32.712390970000115</v>
      </c>
      <c r="G59" s="527">
        <v>4.882293404835129</v>
      </c>
      <c r="H59" s="527">
        <v>405.62455694999994</v>
      </c>
      <c r="I59" s="528">
        <v>21.14154844537047</v>
      </c>
    </row>
    <row r="60" spans="1:9" s="353" customFormat="1" ht="12.75">
      <c r="A60" s="524" t="s">
        <v>554</v>
      </c>
      <c r="B60" s="533">
        <v>1998.9845559299993</v>
      </c>
      <c r="C60" s="527">
        <v>1693.9695374099992</v>
      </c>
      <c r="D60" s="527">
        <v>2239.3474177900002</v>
      </c>
      <c r="E60" s="527">
        <v>2202.3013330900003</v>
      </c>
      <c r="F60" s="533">
        <v>-305.01501852</v>
      </c>
      <c r="G60" s="527">
        <v>-15.25849800165645</v>
      </c>
      <c r="H60" s="527">
        <v>-37.04608469999994</v>
      </c>
      <c r="I60" s="528">
        <v>-1.6543250236964353</v>
      </c>
    </row>
    <row r="61" spans="1:9" s="353" customFormat="1" ht="12.75">
      <c r="A61" s="524" t="s">
        <v>555</v>
      </c>
      <c r="B61" s="533">
        <v>611.52664983</v>
      </c>
      <c r="C61" s="527">
        <v>624.8857017</v>
      </c>
      <c r="D61" s="527">
        <v>675.6725200899999</v>
      </c>
      <c r="E61" s="527">
        <v>665.44436008</v>
      </c>
      <c r="F61" s="533">
        <v>13.35905187000003</v>
      </c>
      <c r="G61" s="527">
        <v>2.1845412417780565</v>
      </c>
      <c r="H61" s="527">
        <v>-10.228160009999897</v>
      </c>
      <c r="I61" s="528">
        <v>-1.5137747512119482</v>
      </c>
    </row>
    <row r="62" spans="1:9" s="353" customFormat="1" ht="12.75">
      <c r="A62" s="524" t="s">
        <v>556</v>
      </c>
      <c r="B62" s="533">
        <v>101.79091411</v>
      </c>
      <c r="C62" s="527">
        <v>90.70965896</v>
      </c>
      <c r="D62" s="527">
        <v>63.51142248999999</v>
      </c>
      <c r="E62" s="527">
        <v>66.63874346</v>
      </c>
      <c r="F62" s="533">
        <v>-11.081255150000004</v>
      </c>
      <c r="G62" s="527">
        <v>-10.886291027925227</v>
      </c>
      <c r="H62" s="527">
        <v>3.1273209700000137</v>
      </c>
      <c r="I62" s="528">
        <v>4.924029170488847</v>
      </c>
    </row>
    <row r="63" spans="1:9" s="353" customFormat="1" ht="13.5" thickBot="1">
      <c r="A63" s="556" t="s">
        <v>557</v>
      </c>
      <c r="B63" s="557">
        <v>4.4153975499999945</v>
      </c>
      <c r="C63" s="557">
        <v>7.329644209999995</v>
      </c>
      <c r="D63" s="557">
        <v>9.564664999999996</v>
      </c>
      <c r="E63" s="557">
        <v>6.993118619999997</v>
      </c>
      <c r="F63" s="557">
        <v>2.9142466600000008</v>
      </c>
      <c r="G63" s="557">
        <v>66.00190870695221</v>
      </c>
      <c r="H63" s="557">
        <v>-2.571546379999999</v>
      </c>
      <c r="I63" s="558">
        <v>-26.88590117897491</v>
      </c>
    </row>
    <row r="64" spans="1:5" ht="13.5" thickTop="1">
      <c r="A64" s="555" t="s">
        <v>447</v>
      </c>
      <c r="B64" s="424"/>
      <c r="C64" s="424"/>
      <c r="D64" s="424"/>
      <c r="E64" s="424"/>
    </row>
    <row r="69" ht="12.75">
      <c r="H69" s="1407" t="s">
        <v>3</v>
      </c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28">
      <selection activeCell="I51" sqref="I51"/>
    </sheetView>
  </sheetViews>
  <sheetFormatPr defaultColWidth="9.140625" defaultRowHeight="15"/>
  <cols>
    <col min="1" max="1" width="34.421875" style="423" bestFit="1" customWidth="1"/>
    <col min="2" max="2" width="12.57421875" style="423" bestFit="1" customWidth="1"/>
    <col min="3" max="4" width="9.421875" style="423" bestFit="1" customWidth="1"/>
    <col min="5" max="6" width="9.140625" style="423" customWidth="1"/>
    <col min="7" max="7" width="7.28125" style="423" bestFit="1" customWidth="1"/>
    <col min="8" max="8" width="9.57421875" style="423" customWidth="1"/>
    <col min="9" max="9" width="7.28125" style="423" bestFit="1" customWidth="1"/>
    <col min="10" max="16384" width="9.140625" style="423" customWidth="1"/>
  </cols>
  <sheetData>
    <row r="1" spans="1:9" ht="12.75">
      <c r="A1" s="1705" t="s">
        <v>1117</v>
      </c>
      <c r="B1" s="1705"/>
      <c r="C1" s="1705"/>
      <c r="D1" s="1705"/>
      <c r="E1" s="1705"/>
      <c r="F1" s="1705"/>
      <c r="G1" s="1705"/>
      <c r="H1" s="1705"/>
      <c r="I1" s="1705"/>
    </row>
    <row r="2" spans="1:9" ht="15.75">
      <c r="A2" s="1706" t="s">
        <v>125</v>
      </c>
      <c r="B2" s="1706"/>
      <c r="C2" s="1706"/>
      <c r="D2" s="1706"/>
      <c r="E2" s="1706"/>
      <c r="F2" s="1706"/>
      <c r="G2" s="1706"/>
      <c r="H2" s="1706"/>
      <c r="I2" s="1706"/>
    </row>
    <row r="3" spans="1:9" ht="13.5" thickBot="1">
      <c r="A3" s="511"/>
      <c r="B3" s="511"/>
      <c r="C3" s="511"/>
      <c r="D3" s="511"/>
      <c r="E3" s="511"/>
      <c r="F3" s="511"/>
      <c r="G3" s="511"/>
      <c r="H3" s="1707" t="s">
        <v>40</v>
      </c>
      <c r="I3" s="1707"/>
    </row>
    <row r="4" spans="1:9" ht="13.5" customHeight="1" thickTop="1">
      <c r="A4" s="512"/>
      <c r="B4" s="559">
        <f>'Sect credit'!B4</f>
        <v>2015</v>
      </c>
      <c r="C4" s="560">
        <f>'Sect credit'!C4</f>
        <v>2015</v>
      </c>
      <c r="D4" s="561">
        <f>'Sect credit'!D4</f>
        <v>2016</v>
      </c>
      <c r="E4" s="561">
        <f>'Sect credit'!E4</f>
        <v>2016</v>
      </c>
      <c r="F4" s="1699" t="str">
        <f>'Sect credit'!F4</f>
        <v>Changes during four months</v>
      </c>
      <c r="G4" s="1700"/>
      <c r="H4" s="1700"/>
      <c r="I4" s="1701"/>
    </row>
    <row r="5" spans="1:9" ht="12.75">
      <c r="A5" s="513" t="s">
        <v>346</v>
      </c>
      <c r="B5" s="360" t="s">
        <v>307</v>
      </c>
      <c r="C5" s="360" t="s">
        <v>559</v>
      </c>
      <c r="D5" s="360" t="s">
        <v>309</v>
      </c>
      <c r="E5" s="361" t="s">
        <v>560</v>
      </c>
      <c r="F5" s="1702" t="str">
        <f>'Sect credit'!F5:G5</f>
        <v>2015/16</v>
      </c>
      <c r="G5" s="1703"/>
      <c r="H5" s="1702" t="str">
        <f>'Sect credit'!H5:I5</f>
        <v>2016/17</v>
      </c>
      <c r="I5" s="1704"/>
    </row>
    <row r="6" spans="1:9" ht="12.75">
      <c r="A6" s="514"/>
      <c r="B6" s="516"/>
      <c r="C6" s="516"/>
      <c r="D6" s="516"/>
      <c r="E6" s="516"/>
      <c r="F6" s="516" t="s">
        <v>13</v>
      </c>
      <c r="G6" s="516" t="s">
        <v>311</v>
      </c>
      <c r="H6" s="516" t="s">
        <v>13</v>
      </c>
      <c r="I6" s="562" t="s">
        <v>311</v>
      </c>
    </row>
    <row r="7" spans="1:9" s="511" customFormat="1" ht="12.75">
      <c r="A7" s="517" t="s">
        <v>561</v>
      </c>
      <c r="B7" s="563">
        <v>31372.37553562899</v>
      </c>
      <c r="C7" s="563">
        <v>27704.135902479997</v>
      </c>
      <c r="D7" s="563">
        <v>30642.24724548</v>
      </c>
      <c r="E7" s="563">
        <v>29773.92607444</v>
      </c>
      <c r="F7" s="563">
        <v>-3668.2396331489945</v>
      </c>
      <c r="G7" s="563">
        <v>-11.692578488304294</v>
      </c>
      <c r="H7" s="563">
        <v>-868.3211710399992</v>
      </c>
      <c r="I7" s="564">
        <v>-2.833738544316733</v>
      </c>
    </row>
    <row r="8" spans="1:9" s="511" customFormat="1" ht="12.75">
      <c r="A8" s="517" t="s">
        <v>562</v>
      </c>
      <c r="B8" s="563">
        <v>784.7315755800001</v>
      </c>
      <c r="C8" s="563">
        <v>895.7569295200001</v>
      </c>
      <c r="D8" s="563">
        <v>1014.6742012399998</v>
      </c>
      <c r="E8" s="563">
        <v>1442.0875934599999</v>
      </c>
      <c r="F8" s="563">
        <v>111.02535393999995</v>
      </c>
      <c r="G8" s="563">
        <v>14.148195051019885</v>
      </c>
      <c r="H8" s="563">
        <v>427.4133922200001</v>
      </c>
      <c r="I8" s="564">
        <v>42.12321469272327</v>
      </c>
    </row>
    <row r="9" spans="1:9" s="511" customFormat="1" ht="12.75">
      <c r="A9" s="517" t="s">
        <v>563</v>
      </c>
      <c r="B9" s="563">
        <v>18762.58201681</v>
      </c>
      <c r="C9" s="563">
        <v>20332.523890720004</v>
      </c>
      <c r="D9" s="563">
        <v>29668.6973924</v>
      </c>
      <c r="E9" s="563">
        <v>30917.53132513</v>
      </c>
      <c r="F9" s="563">
        <v>1569.9418739100038</v>
      </c>
      <c r="G9" s="563">
        <v>8.36740845424922</v>
      </c>
      <c r="H9" s="563">
        <v>1248.8339327299982</v>
      </c>
      <c r="I9" s="564">
        <v>4.2092644520682665</v>
      </c>
    </row>
    <row r="10" spans="1:9" s="511" customFormat="1" ht="12.75">
      <c r="A10" s="517" t="s">
        <v>564</v>
      </c>
      <c r="B10" s="563">
        <v>9911.185088269443</v>
      </c>
      <c r="C10" s="563">
        <v>9779.28517457</v>
      </c>
      <c r="D10" s="563">
        <v>10549.536879520989</v>
      </c>
      <c r="E10" s="563">
        <v>12918.772790609986</v>
      </c>
      <c r="F10" s="563">
        <v>-131.89991369944255</v>
      </c>
      <c r="G10" s="563">
        <v>-1.3308187923516333</v>
      </c>
      <c r="H10" s="563">
        <v>2369.2359110889975</v>
      </c>
      <c r="I10" s="564">
        <v>22.458198290090007</v>
      </c>
    </row>
    <row r="11" spans="1:10" ht="12.75">
      <c r="A11" s="524" t="s">
        <v>565</v>
      </c>
      <c r="B11" s="565">
        <v>9012.167387389443</v>
      </c>
      <c r="C11" s="565">
        <v>8889.10521826</v>
      </c>
      <c r="D11" s="565">
        <v>9573.28587120099</v>
      </c>
      <c r="E11" s="565">
        <v>11523.545702699987</v>
      </c>
      <c r="F11" s="565">
        <v>-123.06216912944365</v>
      </c>
      <c r="G11" s="565">
        <v>-1.3655113563651984</v>
      </c>
      <c r="H11" s="565">
        <v>1950.2598314989973</v>
      </c>
      <c r="I11" s="566">
        <v>20.371895895910743</v>
      </c>
      <c r="J11" s="511"/>
    </row>
    <row r="12" spans="1:10" ht="12.75">
      <c r="A12" s="524" t="s">
        <v>566</v>
      </c>
      <c r="B12" s="565">
        <v>899.0177008799999</v>
      </c>
      <c r="C12" s="565">
        <v>890.17995631</v>
      </c>
      <c r="D12" s="565">
        <v>976.25100832</v>
      </c>
      <c r="E12" s="565">
        <v>1395.2270879100001</v>
      </c>
      <c r="F12" s="565">
        <v>-8.837744569999927</v>
      </c>
      <c r="G12" s="565">
        <v>-0.9830445564474577</v>
      </c>
      <c r="H12" s="565">
        <v>418.97607959000015</v>
      </c>
      <c r="I12" s="566">
        <v>42.91683962621489</v>
      </c>
      <c r="J12" s="511"/>
    </row>
    <row r="13" spans="1:9" s="511" customFormat="1" ht="12.75">
      <c r="A13" s="517" t="s">
        <v>567</v>
      </c>
      <c r="B13" s="563">
        <v>1132441.7169778894</v>
      </c>
      <c r="C13" s="563">
        <v>1163346.270231204</v>
      </c>
      <c r="D13" s="563">
        <v>1463885.5165692642</v>
      </c>
      <c r="E13" s="563">
        <v>1577140.7654216774</v>
      </c>
      <c r="F13" s="563">
        <v>30904.55325331469</v>
      </c>
      <c r="G13" s="563">
        <v>2.7290193208166746</v>
      </c>
      <c r="H13" s="563">
        <v>113255.24885241315</v>
      </c>
      <c r="I13" s="564">
        <v>7.736619262265543</v>
      </c>
    </row>
    <row r="14" spans="1:10" ht="12.75">
      <c r="A14" s="524" t="s">
        <v>568</v>
      </c>
      <c r="B14" s="565">
        <v>957843.1807565038</v>
      </c>
      <c r="C14" s="565">
        <v>987012.9521239138</v>
      </c>
      <c r="D14" s="565">
        <v>1207457.4441309331</v>
      </c>
      <c r="E14" s="565">
        <v>1308703.8649802858</v>
      </c>
      <c r="F14" s="565">
        <v>29169.771367409965</v>
      </c>
      <c r="G14" s="565">
        <v>3.045359820213127</v>
      </c>
      <c r="H14" s="565">
        <v>101246.42084935261</v>
      </c>
      <c r="I14" s="566">
        <v>8.385092273146293</v>
      </c>
      <c r="J14" s="511"/>
    </row>
    <row r="15" spans="1:10" ht="12.75">
      <c r="A15" s="524" t="s">
        <v>569</v>
      </c>
      <c r="B15" s="565">
        <v>811773.974706145</v>
      </c>
      <c r="C15" s="565">
        <v>834178.6333303329</v>
      </c>
      <c r="D15" s="565">
        <v>1021955.0148755575</v>
      </c>
      <c r="E15" s="565">
        <v>1094969.5228666246</v>
      </c>
      <c r="F15" s="565">
        <v>22404.658624187927</v>
      </c>
      <c r="G15" s="565">
        <v>2.7599626647673956</v>
      </c>
      <c r="H15" s="565">
        <v>73014.50799106713</v>
      </c>
      <c r="I15" s="566">
        <v>7.144591193180655</v>
      </c>
      <c r="J15" s="511"/>
    </row>
    <row r="16" spans="1:10" ht="12.75">
      <c r="A16" s="524" t="s">
        <v>570</v>
      </c>
      <c r="B16" s="565">
        <v>29897.539750808795</v>
      </c>
      <c r="C16" s="565">
        <v>32497.312839384795</v>
      </c>
      <c r="D16" s="565">
        <v>38739.90966501899</v>
      </c>
      <c r="E16" s="565">
        <v>45436.917010729994</v>
      </c>
      <c r="F16" s="565">
        <v>2599.7730885759993</v>
      </c>
      <c r="G16" s="565">
        <v>8.695608769968002</v>
      </c>
      <c r="H16" s="565">
        <v>6697.007345711005</v>
      </c>
      <c r="I16" s="566">
        <v>17.28710108934045</v>
      </c>
      <c r="J16" s="511"/>
    </row>
    <row r="17" spans="1:10" ht="12.75">
      <c r="A17" s="524" t="s">
        <v>571</v>
      </c>
      <c r="B17" s="565">
        <v>897.6051129200002</v>
      </c>
      <c r="C17" s="565">
        <v>1033.0056348599999</v>
      </c>
      <c r="D17" s="565">
        <v>913.7726821233437</v>
      </c>
      <c r="E17" s="565">
        <v>923.5337774433435</v>
      </c>
      <c r="F17" s="565">
        <v>135.40052193999963</v>
      </c>
      <c r="G17" s="565">
        <v>15.084642454801536</v>
      </c>
      <c r="H17" s="565">
        <v>9.761095319999868</v>
      </c>
      <c r="I17" s="566">
        <v>1.0682192093243477</v>
      </c>
      <c r="J17" s="511"/>
    </row>
    <row r="18" spans="1:10" ht="12.75">
      <c r="A18" s="524" t="s">
        <v>572</v>
      </c>
      <c r="B18" s="565">
        <v>84902.03660718203</v>
      </c>
      <c r="C18" s="565">
        <v>89274.49767796656</v>
      </c>
      <c r="D18" s="565">
        <v>115407.51848351916</v>
      </c>
      <c r="E18" s="565">
        <v>135118.7432297167</v>
      </c>
      <c r="F18" s="565">
        <v>4372.461070784528</v>
      </c>
      <c r="G18" s="565">
        <v>5.150007285472647</v>
      </c>
      <c r="H18" s="565">
        <v>19711.224746197535</v>
      </c>
      <c r="I18" s="566">
        <v>17.07967124257369</v>
      </c>
      <c r="J18" s="511"/>
    </row>
    <row r="19" spans="1:10" ht="12.75">
      <c r="A19" s="524" t="s">
        <v>573</v>
      </c>
      <c r="B19" s="565">
        <v>30372.02457944801</v>
      </c>
      <c r="C19" s="565">
        <v>30029.502641369498</v>
      </c>
      <c r="D19" s="565">
        <v>30441.228424714</v>
      </c>
      <c r="E19" s="565">
        <v>32255.14809577101</v>
      </c>
      <c r="F19" s="565">
        <v>-342.5219380785129</v>
      </c>
      <c r="G19" s="565">
        <v>-1.1277547111900104</v>
      </c>
      <c r="H19" s="565">
        <v>1813.9196710570068</v>
      </c>
      <c r="I19" s="566">
        <v>5.958759764058532</v>
      </c>
      <c r="J19" s="511"/>
    </row>
    <row r="20" spans="1:10" ht="12.75">
      <c r="A20" s="524" t="s">
        <v>574</v>
      </c>
      <c r="B20" s="565">
        <v>174598.5362213854</v>
      </c>
      <c r="C20" s="565">
        <v>176333.31810729025</v>
      </c>
      <c r="D20" s="565">
        <v>256428.07243833123</v>
      </c>
      <c r="E20" s="565">
        <v>268436.9004413917</v>
      </c>
      <c r="F20" s="565">
        <v>1734.781885904842</v>
      </c>
      <c r="G20" s="565">
        <v>0.9935832931068755</v>
      </c>
      <c r="H20" s="565">
        <v>12008.828003060451</v>
      </c>
      <c r="I20" s="566">
        <v>4.683117526435594</v>
      </c>
      <c r="J20" s="511"/>
    </row>
    <row r="21" spans="1:10" ht="12.75">
      <c r="A21" s="524" t="s">
        <v>575</v>
      </c>
      <c r="B21" s="565">
        <v>14736.283729769999</v>
      </c>
      <c r="C21" s="565">
        <v>13331.72570458</v>
      </c>
      <c r="D21" s="565">
        <v>17327.638864479995</v>
      </c>
      <c r="E21" s="565">
        <v>18491.256003402996</v>
      </c>
      <c r="F21" s="565">
        <v>-1404.5580251899992</v>
      </c>
      <c r="G21" s="565">
        <v>-9.531290595013003</v>
      </c>
      <c r="H21" s="565">
        <v>1163.6171389230003</v>
      </c>
      <c r="I21" s="566">
        <v>6.715381986107204</v>
      </c>
      <c r="J21" s="511"/>
    </row>
    <row r="22" spans="1:10" ht="12.75">
      <c r="A22" s="524" t="s">
        <v>576</v>
      </c>
      <c r="B22" s="565">
        <v>6347.36656492</v>
      </c>
      <c r="C22" s="565">
        <v>5401.180680010002</v>
      </c>
      <c r="D22" s="565">
        <v>6520.465008359999</v>
      </c>
      <c r="E22" s="565">
        <v>6542.538430540001</v>
      </c>
      <c r="F22" s="565">
        <v>-946.1858849099981</v>
      </c>
      <c r="G22" s="565">
        <v>-14.906747156203092</v>
      </c>
      <c r="H22" s="565">
        <v>22.073422180002126</v>
      </c>
      <c r="I22" s="566">
        <v>0.33852527621421813</v>
      </c>
      <c r="J22" s="511"/>
    </row>
    <row r="23" spans="1:10" ht="12.75">
      <c r="A23" s="524" t="s">
        <v>577</v>
      </c>
      <c r="B23" s="565">
        <v>390.41168038</v>
      </c>
      <c r="C23" s="565">
        <v>464.80266508</v>
      </c>
      <c r="D23" s="565">
        <v>287.13090332</v>
      </c>
      <c r="E23" s="565">
        <v>251.9416778</v>
      </c>
      <c r="F23" s="565">
        <v>74.39098469999999</v>
      </c>
      <c r="G23" s="565">
        <v>19.054497710619952</v>
      </c>
      <c r="H23" s="565">
        <v>-35.18922552000001</v>
      </c>
      <c r="I23" s="566">
        <v>-12.25546435898003</v>
      </c>
      <c r="J23" s="511"/>
    </row>
    <row r="24" spans="1:10" ht="12.75">
      <c r="A24" s="524" t="s">
        <v>578</v>
      </c>
      <c r="B24" s="565">
        <v>7998.505484470001</v>
      </c>
      <c r="C24" s="565">
        <v>7465.742359489999</v>
      </c>
      <c r="D24" s="565">
        <v>10520.042952799995</v>
      </c>
      <c r="E24" s="565">
        <v>11696.775895062994</v>
      </c>
      <c r="F24" s="565">
        <v>-532.7631249800015</v>
      </c>
      <c r="G24" s="565">
        <v>-6.6607833927778275</v>
      </c>
      <c r="H24" s="565">
        <v>1176.7329422629991</v>
      </c>
      <c r="I24" s="566">
        <v>11.18562868557302</v>
      </c>
      <c r="J24" s="511"/>
    </row>
    <row r="25" spans="1:10" ht="12.75">
      <c r="A25" s="524" t="s">
        <v>579</v>
      </c>
      <c r="B25" s="565">
        <v>159862.2524916154</v>
      </c>
      <c r="C25" s="565">
        <v>163001.59240271023</v>
      </c>
      <c r="D25" s="565">
        <v>239100.43357385125</v>
      </c>
      <c r="E25" s="565">
        <v>249945.6444379887</v>
      </c>
      <c r="F25" s="565">
        <v>3139.3399110948376</v>
      </c>
      <c r="G25" s="565">
        <v>1.963778104064618</v>
      </c>
      <c r="H25" s="565">
        <v>10845.21086413745</v>
      </c>
      <c r="I25" s="566">
        <v>4.535839062285798</v>
      </c>
      <c r="J25" s="511"/>
    </row>
    <row r="26" spans="1:10" ht="12.75">
      <c r="A26" s="524" t="s">
        <v>580</v>
      </c>
      <c r="B26" s="565">
        <v>17614.07052342538</v>
      </c>
      <c r="C26" s="565">
        <v>19689.761102514894</v>
      </c>
      <c r="D26" s="565">
        <v>21244.037959647005</v>
      </c>
      <c r="E26" s="565">
        <v>21635.581467285007</v>
      </c>
      <c r="F26" s="565">
        <v>2075.6905790895144</v>
      </c>
      <c r="G26" s="565">
        <v>11.784275396927718</v>
      </c>
      <c r="H26" s="565">
        <v>391.54350763800176</v>
      </c>
      <c r="I26" s="566">
        <v>1.843074788238176</v>
      </c>
      <c r="J26" s="511"/>
    </row>
    <row r="27" spans="1:10" ht="12.75">
      <c r="A27" s="524" t="s">
        <v>581</v>
      </c>
      <c r="B27" s="565">
        <v>3638.109822330001</v>
      </c>
      <c r="C27" s="565">
        <v>3380.7174228499994</v>
      </c>
      <c r="D27" s="565">
        <v>4896.81935687</v>
      </c>
      <c r="E27" s="565">
        <v>5311.304502064</v>
      </c>
      <c r="F27" s="565">
        <v>-257.3923994800016</v>
      </c>
      <c r="G27" s="565">
        <v>-7.074893613716051</v>
      </c>
      <c r="H27" s="565">
        <v>414.4851451940003</v>
      </c>
      <c r="I27" s="566">
        <v>8.4643748316445</v>
      </c>
      <c r="J27" s="511"/>
    </row>
    <row r="28" spans="1:9" ht="12.75">
      <c r="A28" s="524" t="s">
        <v>582</v>
      </c>
      <c r="B28" s="565">
        <v>138610.07214586</v>
      </c>
      <c r="C28" s="565">
        <v>139931.1138773453</v>
      </c>
      <c r="D28" s="565">
        <v>212959.57625733424</v>
      </c>
      <c r="E28" s="565">
        <v>222998.75846863972</v>
      </c>
      <c r="F28" s="565">
        <v>1321.0417314853112</v>
      </c>
      <c r="G28" s="565">
        <v>0.9530633027123548</v>
      </c>
      <c r="H28" s="565">
        <v>10039.18221130548</v>
      </c>
      <c r="I28" s="566">
        <v>4.714125745242102</v>
      </c>
    </row>
    <row r="29" spans="1:9" ht="12.75">
      <c r="A29" s="524" t="s">
        <v>583</v>
      </c>
      <c r="B29" s="565">
        <v>6111.564597540002</v>
      </c>
      <c r="C29" s="565">
        <v>5496.967705630002</v>
      </c>
      <c r="D29" s="565">
        <v>5278.961100070001</v>
      </c>
      <c r="E29" s="565">
        <v>5941.624872800002</v>
      </c>
      <c r="F29" s="565">
        <v>-614.5968919100005</v>
      </c>
      <c r="G29" s="565">
        <v>-10.056293803347593</v>
      </c>
      <c r="H29" s="565">
        <v>662.6637727300013</v>
      </c>
      <c r="I29" s="566">
        <v>12.552920170622475</v>
      </c>
    </row>
    <row r="30" spans="1:9" ht="12.75">
      <c r="A30" s="524" t="s">
        <v>584</v>
      </c>
      <c r="B30" s="565">
        <v>4633.831004360001</v>
      </c>
      <c r="C30" s="565">
        <v>4904.427232880001</v>
      </c>
      <c r="D30" s="565">
        <v>6049.5126459699995</v>
      </c>
      <c r="E30" s="565">
        <v>6327.098816610001</v>
      </c>
      <c r="F30" s="565">
        <v>270.5962285199994</v>
      </c>
      <c r="G30" s="565">
        <v>5.839579135825058</v>
      </c>
      <c r="H30" s="565">
        <v>277.5861706400019</v>
      </c>
      <c r="I30" s="566">
        <v>4.588570797102496</v>
      </c>
    </row>
    <row r="31" spans="1:9" ht="12.75">
      <c r="A31" s="524" t="s">
        <v>585</v>
      </c>
      <c r="B31" s="565">
        <v>127864.67654396</v>
      </c>
      <c r="C31" s="565">
        <v>129529.71893883534</v>
      </c>
      <c r="D31" s="565">
        <v>201631.10251129424</v>
      </c>
      <c r="E31" s="565">
        <v>210730.03477922973</v>
      </c>
      <c r="F31" s="565">
        <v>1665.042394875345</v>
      </c>
      <c r="G31" s="565">
        <v>1.3021910662738054</v>
      </c>
      <c r="H31" s="565">
        <v>9098.932267935481</v>
      </c>
      <c r="I31" s="566">
        <v>4.512663053769598</v>
      </c>
    </row>
    <row r="32" spans="1:9" s="511" customFormat="1" ht="12.75">
      <c r="A32" s="517" t="s">
        <v>586</v>
      </c>
      <c r="B32" s="563">
        <v>13965.210994323697</v>
      </c>
      <c r="C32" s="563">
        <v>14101.445122440897</v>
      </c>
      <c r="D32" s="563">
        <v>15710.44876648047</v>
      </c>
      <c r="E32" s="563">
        <v>15324.878883359668</v>
      </c>
      <c r="F32" s="563">
        <v>136.23412811719936</v>
      </c>
      <c r="G32" s="563">
        <v>0.9755250255264537</v>
      </c>
      <c r="H32" s="563">
        <v>-385.569883120801</v>
      </c>
      <c r="I32" s="564">
        <v>-2.4542257757998995</v>
      </c>
    </row>
    <row r="33" spans="1:10" ht="12.75">
      <c r="A33" s="524" t="s">
        <v>587</v>
      </c>
      <c r="B33" s="565">
        <v>3529.000557676497</v>
      </c>
      <c r="C33" s="565">
        <v>3603.509848141151</v>
      </c>
      <c r="D33" s="565">
        <v>3525.866136957453</v>
      </c>
      <c r="E33" s="565">
        <v>1688.2983284800034</v>
      </c>
      <c r="F33" s="565">
        <v>74.50929046465399</v>
      </c>
      <c r="G33" s="565">
        <v>2.1113425528532956</v>
      </c>
      <c r="H33" s="565">
        <v>-1837.5678084774495</v>
      </c>
      <c r="I33" s="566">
        <v>-52.116777469695066</v>
      </c>
      <c r="J33" s="511"/>
    </row>
    <row r="34" spans="1:10" ht="12.75">
      <c r="A34" s="524" t="s">
        <v>588</v>
      </c>
      <c r="B34" s="565">
        <v>10436.210436647201</v>
      </c>
      <c r="C34" s="565">
        <v>10497.935274299745</v>
      </c>
      <c r="D34" s="565">
        <v>12184.582629523016</v>
      </c>
      <c r="E34" s="565">
        <v>13636.580554879665</v>
      </c>
      <c r="F34" s="565">
        <v>61.72483765254401</v>
      </c>
      <c r="G34" s="565">
        <v>0.5914487641586317</v>
      </c>
      <c r="H34" s="565">
        <v>1451.997925356649</v>
      </c>
      <c r="I34" s="566">
        <v>11.916681674745961</v>
      </c>
      <c r="J34" s="511"/>
    </row>
    <row r="35" spans="1:10" ht="12.75">
      <c r="A35" s="524" t="s">
        <v>589</v>
      </c>
      <c r="B35" s="565">
        <v>9867.0592467172</v>
      </c>
      <c r="C35" s="565">
        <v>9973.609557117745</v>
      </c>
      <c r="D35" s="565">
        <v>11320.202087583017</v>
      </c>
      <c r="E35" s="565">
        <v>12426.260603779665</v>
      </c>
      <c r="F35" s="565">
        <v>106.55031040054564</v>
      </c>
      <c r="G35" s="565">
        <v>1.079858828616999</v>
      </c>
      <c r="H35" s="565">
        <v>1106.0585161966483</v>
      </c>
      <c r="I35" s="566">
        <v>9.770660520361819</v>
      </c>
      <c r="J35" s="511"/>
    </row>
    <row r="36" spans="1:10" ht="12.75">
      <c r="A36" s="524" t="s">
        <v>590</v>
      </c>
      <c r="B36" s="565">
        <v>314.94784489</v>
      </c>
      <c r="C36" s="565">
        <v>305.971638866</v>
      </c>
      <c r="D36" s="565">
        <v>265.39942653</v>
      </c>
      <c r="E36" s="565">
        <v>363.92091128</v>
      </c>
      <c r="F36" s="565">
        <v>-8.976206024000021</v>
      </c>
      <c r="G36" s="565">
        <v>-2.8500611036519676</v>
      </c>
      <c r="H36" s="565">
        <v>98.52148474999996</v>
      </c>
      <c r="I36" s="566">
        <v>37.12196595076793</v>
      </c>
      <c r="J36" s="511"/>
    </row>
    <row r="37" spans="1:10" ht="12.75">
      <c r="A37" s="524" t="s">
        <v>591</v>
      </c>
      <c r="B37" s="565">
        <v>132.45744493999985</v>
      </c>
      <c r="C37" s="565">
        <v>114.17159984999986</v>
      </c>
      <c r="D37" s="565">
        <v>384.82057557999997</v>
      </c>
      <c r="E37" s="565">
        <v>408.82568000000003</v>
      </c>
      <c r="F37" s="565">
        <v>-18.28584508999998</v>
      </c>
      <c r="G37" s="565">
        <v>-13.805071582260284</v>
      </c>
      <c r="H37" s="565">
        <v>24.005104420000066</v>
      </c>
      <c r="I37" s="566">
        <v>6.237999198410759</v>
      </c>
      <c r="J37" s="511"/>
    </row>
    <row r="38" spans="1:10" ht="12.75">
      <c r="A38" s="524" t="s">
        <v>592</v>
      </c>
      <c r="B38" s="565">
        <v>121.74590009999999</v>
      </c>
      <c r="C38" s="565">
        <v>104.18247846599998</v>
      </c>
      <c r="D38" s="565">
        <v>214.16053982999998</v>
      </c>
      <c r="E38" s="565">
        <v>437.57335981999995</v>
      </c>
      <c r="F38" s="565">
        <v>-17.563421634000008</v>
      </c>
      <c r="G38" s="565">
        <v>-14.426294125365796</v>
      </c>
      <c r="H38" s="565">
        <v>223.41281998999997</v>
      </c>
      <c r="I38" s="566">
        <v>104.32025440697173</v>
      </c>
      <c r="J38" s="511"/>
    </row>
    <row r="39" spans="1:9" s="511" customFormat="1" ht="12.75">
      <c r="A39" s="517" t="s">
        <v>593</v>
      </c>
      <c r="B39" s="567">
        <v>40499.24487677</v>
      </c>
      <c r="C39" s="567">
        <v>40641.02292117996</v>
      </c>
      <c r="D39" s="567">
        <v>52982.20217808001</v>
      </c>
      <c r="E39" s="567">
        <v>53274.71119673014</v>
      </c>
      <c r="F39" s="567">
        <v>141.7780444099626</v>
      </c>
      <c r="G39" s="567">
        <v>0.35007577262578843</v>
      </c>
      <c r="H39" s="567">
        <v>292.50901865012565</v>
      </c>
      <c r="I39" s="568">
        <v>0.5520892047238148</v>
      </c>
    </row>
    <row r="40" spans="1:10" ht="12.75">
      <c r="A40" s="524" t="s">
        <v>594</v>
      </c>
      <c r="B40" s="565">
        <v>2385.5424673799994</v>
      </c>
      <c r="C40" s="565">
        <v>2313.8632033899994</v>
      </c>
      <c r="D40" s="565">
        <v>2364.1932916099995</v>
      </c>
      <c r="E40" s="565">
        <v>2539.7518682499995</v>
      </c>
      <c r="F40" s="565">
        <v>-71.67926398999998</v>
      </c>
      <c r="G40" s="565">
        <v>-3.0047364475856133</v>
      </c>
      <c r="H40" s="565">
        <v>175.55857663999996</v>
      </c>
      <c r="I40" s="566">
        <v>7.4257285672461135</v>
      </c>
      <c r="J40" s="511"/>
    </row>
    <row r="41" spans="1:10" ht="12.75">
      <c r="A41" s="524" t="s">
        <v>595</v>
      </c>
      <c r="B41" s="565">
        <v>27840.505172060002</v>
      </c>
      <c r="C41" s="565">
        <v>26653.065582049967</v>
      </c>
      <c r="D41" s="565">
        <v>33199.25556479</v>
      </c>
      <c r="E41" s="565">
        <v>33158.75554021</v>
      </c>
      <c r="F41" s="565">
        <v>-1187.4395900100353</v>
      </c>
      <c r="G41" s="565">
        <v>-4.265151018889264</v>
      </c>
      <c r="H41" s="565">
        <v>-40.50002458000381</v>
      </c>
      <c r="I41" s="566">
        <v>-0.12199076121139522</v>
      </c>
      <c r="J41" s="511"/>
    </row>
    <row r="42" spans="1:10" ht="12.75">
      <c r="A42" s="524" t="s">
        <v>596</v>
      </c>
      <c r="B42" s="565">
        <v>2363.42399965</v>
      </c>
      <c r="C42" s="565">
        <v>3361.913502219993</v>
      </c>
      <c r="D42" s="565">
        <v>4053.484134090002</v>
      </c>
      <c r="E42" s="565">
        <v>5221.291378320148</v>
      </c>
      <c r="F42" s="565">
        <v>998.489502569993</v>
      </c>
      <c r="G42" s="565">
        <v>42.24758243623909</v>
      </c>
      <c r="H42" s="565">
        <v>1167.8072442301464</v>
      </c>
      <c r="I42" s="566">
        <v>28.80996213624792</v>
      </c>
      <c r="J42" s="511"/>
    </row>
    <row r="43" spans="1:10" ht="12.75">
      <c r="A43" s="524" t="s">
        <v>597</v>
      </c>
      <c r="B43" s="565">
        <v>3581.0110196199985</v>
      </c>
      <c r="C43" s="565">
        <v>3808.391467460001</v>
      </c>
      <c r="D43" s="565">
        <v>4855.554739270001</v>
      </c>
      <c r="E43" s="565">
        <v>5352.890822680003</v>
      </c>
      <c r="F43" s="565">
        <v>227.3804478400025</v>
      </c>
      <c r="G43" s="565">
        <v>6.349615977002247</v>
      </c>
      <c r="H43" s="565">
        <v>497.3360834100022</v>
      </c>
      <c r="I43" s="566">
        <v>10.24262128872165</v>
      </c>
      <c r="J43" s="511"/>
    </row>
    <row r="44" spans="1:10" ht="12.75">
      <c r="A44" s="524" t="s">
        <v>598</v>
      </c>
      <c r="B44" s="565">
        <v>4328.76517678</v>
      </c>
      <c r="C44" s="565">
        <v>4503.79</v>
      </c>
      <c r="D44" s="565">
        <v>8509.69</v>
      </c>
      <c r="E44" s="565">
        <v>7001.999612339999</v>
      </c>
      <c r="F44" s="565">
        <v>175.02482322000014</v>
      </c>
      <c r="G44" s="565">
        <v>4.043296784931963</v>
      </c>
      <c r="H44" s="565">
        <v>-1507.6903876600018</v>
      </c>
      <c r="I44" s="566">
        <v>-17.717336209192126</v>
      </c>
      <c r="J44" s="511"/>
    </row>
    <row r="45" spans="1:9" s="511" customFormat="1" ht="12.75">
      <c r="A45" s="517" t="s">
        <v>599</v>
      </c>
      <c r="B45" s="563">
        <v>424.96186282739984</v>
      </c>
      <c r="C45" s="563">
        <v>531.31</v>
      </c>
      <c r="D45" s="563">
        <v>546.3279405821893</v>
      </c>
      <c r="E45" s="563">
        <v>726.2659508850049</v>
      </c>
      <c r="F45" s="563">
        <v>106.3481371726001</v>
      </c>
      <c r="G45" s="563">
        <v>25.025336736109395</v>
      </c>
      <c r="H45" s="563">
        <v>179.93801030281566</v>
      </c>
      <c r="I45" s="564">
        <v>32.93589745951239</v>
      </c>
    </row>
    <row r="46" spans="1:9" s="511" customFormat="1" ht="12.75">
      <c r="A46" s="517" t="s">
        <v>600</v>
      </c>
      <c r="B46" s="563">
        <v>0</v>
      </c>
      <c r="C46" s="563">
        <v>0</v>
      </c>
      <c r="D46" s="563">
        <v>0</v>
      </c>
      <c r="E46" s="563">
        <v>0</v>
      </c>
      <c r="F46" s="563">
        <v>0</v>
      </c>
      <c r="G46" s="569" t="s">
        <v>3</v>
      </c>
      <c r="H46" s="569">
        <v>0</v>
      </c>
      <c r="I46" s="570" t="s">
        <v>3</v>
      </c>
    </row>
    <row r="47" spans="1:9" s="511" customFormat="1" ht="12.75">
      <c r="A47" s="517" t="s">
        <v>601</v>
      </c>
      <c r="B47" s="563">
        <v>113924.7790809148</v>
      </c>
      <c r="C47" s="563">
        <v>119150.13499195312</v>
      </c>
      <c r="D47" s="563">
        <v>76853.00975438085</v>
      </c>
      <c r="E47" s="563">
        <v>82973.60738504451</v>
      </c>
      <c r="F47" s="563">
        <v>5225.355911038321</v>
      </c>
      <c r="G47" s="563">
        <v>4.586671971799063</v>
      </c>
      <c r="H47" s="563">
        <v>6120.5976306636585</v>
      </c>
      <c r="I47" s="564">
        <v>7.964031142338919</v>
      </c>
    </row>
    <row r="48" spans="1:10" ht="13.5" thickBot="1">
      <c r="A48" s="571" t="s">
        <v>602</v>
      </c>
      <c r="B48" s="572">
        <v>1362086.7880090137</v>
      </c>
      <c r="C48" s="572">
        <v>1396481.885164068</v>
      </c>
      <c r="D48" s="572">
        <v>1681852.6609274289</v>
      </c>
      <c r="E48" s="572">
        <v>1804492.5466213364</v>
      </c>
      <c r="F48" s="572">
        <v>34395.09715505434</v>
      </c>
      <c r="G48" s="572">
        <v>2.525176622947078</v>
      </c>
      <c r="H48" s="572">
        <v>122639.88569390794</v>
      </c>
      <c r="I48" s="573">
        <v>7.291951818554682</v>
      </c>
      <c r="J48" s="511"/>
    </row>
    <row r="49" spans="1:8" ht="13.5" thickTop="1">
      <c r="A49" s="555" t="s">
        <v>447</v>
      </c>
      <c r="B49" s="424"/>
      <c r="C49" s="424"/>
      <c r="D49" s="424"/>
      <c r="E49" s="424"/>
      <c r="F49" s="424"/>
      <c r="H49" s="424"/>
    </row>
    <row r="51" ht="12.75">
      <c r="I51" s="1406" t="s">
        <v>3</v>
      </c>
    </row>
    <row r="54" spans="2:5" ht="12.75">
      <c r="B54" s="424"/>
      <c r="C54" s="424"/>
      <c r="D54" s="424"/>
      <c r="E54" s="424"/>
    </row>
    <row r="55" spans="2:5" ht="12.75">
      <c r="B55" s="424"/>
      <c r="C55" s="424"/>
      <c r="D55" s="424"/>
      <c r="E55" s="424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18" activeCellId="2" sqref="G13 I13 I18"/>
    </sheetView>
  </sheetViews>
  <sheetFormatPr defaultColWidth="9.140625" defaultRowHeight="15"/>
  <cols>
    <col min="1" max="1" width="23.140625" style="488" bestFit="1" customWidth="1"/>
    <col min="2" max="2" width="7.421875" style="488" bestFit="1" customWidth="1"/>
    <col min="3" max="3" width="7.421875" style="574" bestFit="1" customWidth="1"/>
    <col min="4" max="5" width="7.421875" style="488" bestFit="1" customWidth="1"/>
    <col min="6" max="9" width="7.140625" style="488" bestFit="1" customWidth="1"/>
    <col min="10" max="16384" width="9.140625" style="488" customWidth="1"/>
  </cols>
  <sheetData>
    <row r="1" spans="1:9" ht="12.75">
      <c r="A1" s="1708" t="s">
        <v>1118</v>
      </c>
      <c r="B1" s="1708"/>
      <c r="C1" s="1708"/>
      <c r="D1" s="1708"/>
      <c r="E1" s="1708"/>
      <c r="F1" s="1708"/>
      <c r="G1" s="1708"/>
      <c r="H1" s="1708"/>
      <c r="I1" s="1708"/>
    </row>
    <row r="2" spans="1:10" ht="15.75" customHeight="1">
      <c r="A2" s="1709" t="s">
        <v>604</v>
      </c>
      <c r="B2" s="1709"/>
      <c r="C2" s="1709"/>
      <c r="D2" s="1709"/>
      <c r="E2" s="1709"/>
      <c r="F2" s="1709"/>
      <c r="G2" s="1709"/>
      <c r="H2" s="1709"/>
      <c r="I2" s="1709"/>
      <c r="J2" s="503"/>
    </row>
    <row r="3" spans="8:9" ht="13.5" thickBot="1">
      <c r="H3" s="1697" t="s">
        <v>40</v>
      </c>
      <c r="I3" s="1697"/>
    </row>
    <row r="4" spans="1:9" s="576" customFormat="1" ht="13.5" customHeight="1" thickTop="1">
      <c r="A4" s="575"/>
      <c r="B4" s="559">
        <v>2015</v>
      </c>
      <c r="C4" s="560">
        <v>2015</v>
      </c>
      <c r="D4" s="561">
        <v>2016</v>
      </c>
      <c r="E4" s="561">
        <v>2016</v>
      </c>
      <c r="F4" s="1699" t="str">
        <f>'Secu Credit'!F4</f>
        <v>Changes during four months</v>
      </c>
      <c r="G4" s="1700"/>
      <c r="H4" s="1700"/>
      <c r="I4" s="1701"/>
    </row>
    <row r="5" spans="1:9" s="576" customFormat="1" ht="14.25" customHeight="1">
      <c r="A5" s="478" t="s">
        <v>346</v>
      </c>
      <c r="B5" s="360" t="s">
        <v>605</v>
      </c>
      <c r="C5" s="360" t="s">
        <v>308</v>
      </c>
      <c r="D5" s="360" t="s">
        <v>606</v>
      </c>
      <c r="E5" s="361" t="s">
        <v>607</v>
      </c>
      <c r="F5" s="1702" t="str">
        <f>'Secu Credit'!F5:G5</f>
        <v>2015/16</v>
      </c>
      <c r="G5" s="1703"/>
      <c r="H5" s="1702" t="str">
        <f>'Secu Credit'!H5:I5</f>
        <v>2016/17</v>
      </c>
      <c r="I5" s="1704"/>
    </row>
    <row r="6" spans="1:9" s="576" customFormat="1" ht="12.75">
      <c r="A6" s="577"/>
      <c r="B6" s="578"/>
      <c r="C6" s="579"/>
      <c r="D6" s="578"/>
      <c r="E6" s="578"/>
      <c r="F6" s="580" t="s">
        <v>13</v>
      </c>
      <c r="G6" s="580" t="s">
        <v>311</v>
      </c>
      <c r="H6" s="580" t="s">
        <v>13</v>
      </c>
      <c r="I6" s="581" t="s">
        <v>311</v>
      </c>
    </row>
    <row r="7" spans="1:9" s="576" customFormat="1" ht="12.75">
      <c r="A7" s="582" t="s">
        <v>608</v>
      </c>
      <c r="B7" s="583">
        <v>11521.307362674499</v>
      </c>
      <c r="C7" s="583">
        <v>9632.20837311</v>
      </c>
      <c r="D7" s="583">
        <v>8119.3569748</v>
      </c>
      <c r="E7" s="583">
        <v>9882.779785350001</v>
      </c>
      <c r="F7" s="583">
        <v>-1889.0989895644998</v>
      </c>
      <c r="G7" s="583">
        <v>-16.396567942320512</v>
      </c>
      <c r="H7" s="583">
        <v>1763.4228105500015</v>
      </c>
      <c r="I7" s="584">
        <v>21.718749600776594</v>
      </c>
    </row>
    <row r="8" spans="1:9" s="576" customFormat="1" ht="12.75">
      <c r="A8" s="548" t="s">
        <v>609</v>
      </c>
      <c r="B8" s="585">
        <v>11272.152784284499</v>
      </c>
      <c r="C8" s="585">
        <v>9384.508373109999</v>
      </c>
      <c r="D8" s="585">
        <v>7875.8269748</v>
      </c>
      <c r="E8" s="585">
        <v>9579.012753230001</v>
      </c>
      <c r="F8" s="585">
        <v>-1887.6444111745004</v>
      </c>
      <c r="G8" s="585">
        <v>-16.746086105275577</v>
      </c>
      <c r="H8" s="585">
        <v>1703.185778430001</v>
      </c>
      <c r="I8" s="586">
        <v>21.625484966589834</v>
      </c>
    </row>
    <row r="9" spans="1:12" ht="12.75">
      <c r="A9" s="548" t="s">
        <v>610</v>
      </c>
      <c r="B9" s="585">
        <v>439.98387076</v>
      </c>
      <c r="C9" s="585">
        <v>333.77896031</v>
      </c>
      <c r="D9" s="585">
        <v>119.87685779</v>
      </c>
      <c r="E9" s="585">
        <v>236.78026817999998</v>
      </c>
      <c r="F9" s="585">
        <v>-106.20491045</v>
      </c>
      <c r="G9" s="585">
        <v>-24.13836449653221</v>
      </c>
      <c r="H9" s="585">
        <v>116.90341038999998</v>
      </c>
      <c r="I9" s="586">
        <v>97.51958179850784</v>
      </c>
      <c r="K9" s="576"/>
      <c r="L9" s="576"/>
    </row>
    <row r="10" spans="1:12" ht="12.75">
      <c r="A10" s="548" t="s">
        <v>611</v>
      </c>
      <c r="B10" s="585">
        <v>7211.27353776</v>
      </c>
      <c r="C10" s="585">
        <v>6189.610473429999</v>
      </c>
      <c r="D10" s="585">
        <v>4833.12730404</v>
      </c>
      <c r="E10" s="585">
        <v>5730.543853120001</v>
      </c>
      <c r="F10" s="585">
        <v>-1021.6630643300014</v>
      </c>
      <c r="G10" s="585">
        <v>-14.16758162036598</v>
      </c>
      <c r="H10" s="585">
        <v>897.4165490800006</v>
      </c>
      <c r="I10" s="586">
        <v>18.568030441280786</v>
      </c>
      <c r="K10" s="576"/>
      <c r="L10" s="576"/>
    </row>
    <row r="11" spans="1:12" ht="12.75">
      <c r="A11" s="548" t="s">
        <v>612</v>
      </c>
      <c r="B11" s="585">
        <v>1232.8289471245</v>
      </c>
      <c r="C11" s="585">
        <v>1481.44918315</v>
      </c>
      <c r="D11" s="585">
        <v>1493.8370169099999</v>
      </c>
      <c r="E11" s="585">
        <v>1983.74904127</v>
      </c>
      <c r="F11" s="585">
        <v>248.62023602549993</v>
      </c>
      <c r="G11" s="585">
        <v>20.166644902797895</v>
      </c>
      <c r="H11" s="585">
        <v>489.91202436000003</v>
      </c>
      <c r="I11" s="586">
        <v>32.79554722598738</v>
      </c>
      <c r="K11" s="576"/>
      <c r="L11" s="576"/>
    </row>
    <row r="12" spans="1:12" ht="12.75">
      <c r="A12" s="548" t="s">
        <v>613</v>
      </c>
      <c r="B12" s="585">
        <v>2388.0664286399997</v>
      </c>
      <c r="C12" s="585">
        <v>1379.66975622</v>
      </c>
      <c r="D12" s="585">
        <v>1428.98579606</v>
      </c>
      <c r="E12" s="585">
        <v>1627.9395906600002</v>
      </c>
      <c r="F12" s="585">
        <v>-1008.3966724199997</v>
      </c>
      <c r="G12" s="585">
        <v>-42.22649170585594</v>
      </c>
      <c r="H12" s="585">
        <v>198.95379460000026</v>
      </c>
      <c r="I12" s="586">
        <v>13.922727234137366</v>
      </c>
      <c r="K12" s="576"/>
      <c r="L12" s="576"/>
    </row>
    <row r="13" spans="1:12" ht="12.75">
      <c r="A13" s="548" t="s">
        <v>614</v>
      </c>
      <c r="B13" s="585">
        <v>0</v>
      </c>
      <c r="C13" s="585">
        <v>0</v>
      </c>
      <c r="D13" s="585">
        <v>0</v>
      </c>
      <c r="E13" s="585">
        <v>0</v>
      </c>
      <c r="F13" s="585">
        <v>0</v>
      </c>
      <c r="G13" s="1414" t="s">
        <v>3</v>
      </c>
      <c r="H13" s="585">
        <v>0</v>
      </c>
      <c r="I13" s="1415" t="s">
        <v>3</v>
      </c>
      <c r="K13" s="576"/>
      <c r="L13" s="576"/>
    </row>
    <row r="14" spans="1:12" ht="12.75">
      <c r="A14" s="548" t="s">
        <v>615</v>
      </c>
      <c r="B14" s="585">
        <v>2388.0664286399997</v>
      </c>
      <c r="C14" s="585">
        <v>1379.66975622</v>
      </c>
      <c r="D14" s="585">
        <v>1428.98579606</v>
      </c>
      <c r="E14" s="585">
        <v>1627.9395906600002</v>
      </c>
      <c r="F14" s="585">
        <v>-1008.3966724199997</v>
      </c>
      <c r="G14" s="585">
        <v>-42.22649170585594</v>
      </c>
      <c r="H14" s="585">
        <v>198.95379460000026</v>
      </c>
      <c r="I14" s="586">
        <v>13.922727234137366</v>
      </c>
      <c r="K14" s="576"/>
      <c r="L14" s="576"/>
    </row>
    <row r="15" spans="1:9" s="576" customFormat="1" ht="12.75">
      <c r="A15" s="548" t="s">
        <v>616</v>
      </c>
      <c r="B15" s="585">
        <v>249.15457839000004</v>
      </c>
      <c r="C15" s="585">
        <v>247.7</v>
      </c>
      <c r="D15" s="585">
        <v>243.53</v>
      </c>
      <c r="E15" s="585">
        <v>303.76703212000007</v>
      </c>
      <c r="F15" s="585">
        <v>-1.4545783900000515</v>
      </c>
      <c r="G15" s="585">
        <v>-0.5838056034929486</v>
      </c>
      <c r="H15" s="585">
        <v>60.237032120000066</v>
      </c>
      <c r="I15" s="586">
        <v>24.734953443107653</v>
      </c>
    </row>
    <row r="16" spans="1:12" ht="12.75">
      <c r="A16" s="582" t="s">
        <v>617</v>
      </c>
      <c r="B16" s="583">
        <v>1079.82878677</v>
      </c>
      <c r="C16" s="583">
        <v>1006.89889902</v>
      </c>
      <c r="D16" s="583">
        <v>1006.56234124</v>
      </c>
      <c r="E16" s="583">
        <v>1006.9570592500002</v>
      </c>
      <c r="F16" s="583">
        <v>-72.92988775000003</v>
      </c>
      <c r="G16" s="583">
        <v>-6.7538380753998055</v>
      </c>
      <c r="H16" s="583">
        <v>0.3947180100001333</v>
      </c>
      <c r="I16" s="584">
        <v>0.03921446231674771</v>
      </c>
      <c r="K16" s="576"/>
      <c r="L16" s="576"/>
    </row>
    <row r="17" spans="1:12" ht="12.75">
      <c r="A17" s="548" t="s">
        <v>609</v>
      </c>
      <c r="B17" s="585">
        <v>1078.2287867700002</v>
      </c>
      <c r="C17" s="585">
        <v>1006.2488990200001</v>
      </c>
      <c r="D17" s="585">
        <v>1006.56234124</v>
      </c>
      <c r="E17" s="585">
        <v>1006.0830198000001</v>
      </c>
      <c r="F17" s="585">
        <v>-71.9798877500001</v>
      </c>
      <c r="G17" s="585">
        <v>-6.675752737563881</v>
      </c>
      <c r="H17" s="585">
        <v>-0.4793214399999215</v>
      </c>
      <c r="I17" s="586">
        <v>-0.04761964762256433</v>
      </c>
      <c r="K17" s="576"/>
      <c r="L17" s="576"/>
    </row>
    <row r="18" spans="1:12" ht="12.75">
      <c r="A18" s="548" t="s">
        <v>616</v>
      </c>
      <c r="B18" s="585">
        <v>1.6</v>
      </c>
      <c r="C18" s="585">
        <v>0.65</v>
      </c>
      <c r="D18" s="585">
        <v>0</v>
      </c>
      <c r="E18" s="585">
        <v>0.87403945</v>
      </c>
      <c r="F18" s="585">
        <v>-0.9500000000000001</v>
      </c>
      <c r="G18" s="585">
        <v>-59.375</v>
      </c>
      <c r="H18" s="585">
        <v>0.87403945</v>
      </c>
      <c r="I18" s="1415" t="s">
        <v>3</v>
      </c>
      <c r="K18" s="576"/>
      <c r="L18" s="576"/>
    </row>
    <row r="19" spans="1:12" ht="12.75">
      <c r="A19" s="582" t="s">
        <v>618</v>
      </c>
      <c r="B19" s="583">
        <v>12601.1361494445</v>
      </c>
      <c r="C19" s="583">
        <v>10639.107272129999</v>
      </c>
      <c r="D19" s="583">
        <v>9125.91931604</v>
      </c>
      <c r="E19" s="583">
        <v>10889.736844600002</v>
      </c>
      <c r="F19" s="583">
        <v>-1962.0288773145003</v>
      </c>
      <c r="G19" s="583">
        <v>-15.57025377748175</v>
      </c>
      <c r="H19" s="583">
        <v>1763.8175285600028</v>
      </c>
      <c r="I19" s="584">
        <v>19.32755996932673</v>
      </c>
      <c r="K19" s="576"/>
      <c r="L19" s="576"/>
    </row>
    <row r="20" spans="1:12" ht="12.75">
      <c r="A20" s="548" t="s">
        <v>609</v>
      </c>
      <c r="B20" s="585">
        <v>12350.381571054499</v>
      </c>
      <c r="C20" s="585">
        <v>10390.757272129998</v>
      </c>
      <c r="D20" s="585">
        <v>8882.38931604</v>
      </c>
      <c r="E20" s="585">
        <v>10585.095773030002</v>
      </c>
      <c r="F20" s="585">
        <v>-1959.6242989245002</v>
      </c>
      <c r="G20" s="585">
        <v>-15.866912999006102</v>
      </c>
      <c r="H20" s="585">
        <v>1702.7064569900012</v>
      </c>
      <c r="I20" s="586">
        <v>19.169464390794253</v>
      </c>
      <c r="K20" s="576"/>
      <c r="L20" s="576"/>
    </row>
    <row r="21" spans="1:10" s="576" customFormat="1" ht="13.5" thickBot="1">
      <c r="A21" s="587" t="s">
        <v>616</v>
      </c>
      <c r="B21" s="588">
        <v>250.75457839000003</v>
      </c>
      <c r="C21" s="588">
        <v>248.35</v>
      </c>
      <c r="D21" s="588">
        <v>243.53</v>
      </c>
      <c r="E21" s="588">
        <v>304.64107157000007</v>
      </c>
      <c r="F21" s="588">
        <v>-2.40457839000004</v>
      </c>
      <c r="G21" s="588">
        <v>-0.9589369834995337</v>
      </c>
      <c r="H21" s="588">
        <v>61.111071570000064</v>
      </c>
      <c r="I21" s="589">
        <v>25.093857664353493</v>
      </c>
      <c r="J21" s="488"/>
    </row>
    <row r="22" spans="1:11" ht="13.5" thickTop="1">
      <c r="A22" s="555" t="s">
        <v>447</v>
      </c>
      <c r="D22" s="574"/>
      <c r="K22" s="576"/>
    </row>
    <row r="23" spans="3:5" ht="12.75">
      <c r="C23" s="488"/>
      <c r="D23" s="574"/>
      <c r="E23" s="574"/>
    </row>
    <row r="24" ht="12.75">
      <c r="C24" s="488"/>
    </row>
    <row r="25" spans="3:9" ht="12.75">
      <c r="C25" s="488"/>
      <c r="I25" s="1411"/>
    </row>
    <row r="26" ht="12.75">
      <c r="C26" s="488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K69"/>
  <sheetViews>
    <sheetView view="pageBreakPreview" zoomScale="60" zoomScalePageLayoutView="0" workbookViewId="0" topLeftCell="A31">
      <selection activeCell="N22" sqref="N22"/>
    </sheetView>
  </sheetViews>
  <sheetFormatPr defaultColWidth="9.140625" defaultRowHeight="15"/>
  <cols>
    <col min="1" max="2" width="9.140625" style="591" customWidth="1"/>
    <col min="3" max="3" width="11.28125" style="591" bestFit="1" customWidth="1"/>
    <col min="4" max="4" width="9.28125" style="591" bestFit="1" customWidth="1"/>
    <col min="5" max="5" width="11.140625" style="591" bestFit="1" customWidth="1"/>
    <col min="6" max="6" width="9.28125" style="591" bestFit="1" customWidth="1"/>
    <col min="7" max="7" width="10.57421875" style="591" bestFit="1" customWidth="1"/>
    <col min="8" max="8" width="15.140625" style="591" customWidth="1"/>
    <col min="9" max="9" width="13.00390625" style="591" bestFit="1" customWidth="1"/>
    <col min="10" max="10" width="13.421875" style="591" bestFit="1" customWidth="1"/>
    <col min="11" max="11" width="13.28125" style="591" bestFit="1" customWidth="1"/>
    <col min="12" max="16384" width="9.140625" style="591" customWidth="1"/>
  </cols>
  <sheetData>
    <row r="1" spans="2:11" ht="12.75">
      <c r="B1" s="1739" t="s">
        <v>619</v>
      </c>
      <c r="C1" s="1739"/>
      <c r="D1" s="1739"/>
      <c r="E1" s="1739"/>
      <c r="F1" s="1739"/>
      <c r="G1" s="1739"/>
      <c r="H1" s="1739"/>
      <c r="I1" s="1739"/>
      <c r="J1" s="1739"/>
      <c r="K1" s="1739"/>
    </row>
    <row r="2" spans="2:11" ht="15.75">
      <c r="B2" s="1740" t="s">
        <v>127</v>
      </c>
      <c r="C2" s="1740"/>
      <c r="D2" s="1740"/>
      <c r="E2" s="1740"/>
      <c r="F2" s="1740"/>
      <c r="G2" s="1740"/>
      <c r="H2" s="1740"/>
      <c r="I2" s="1740"/>
      <c r="J2" s="1740"/>
      <c r="K2" s="1740"/>
    </row>
    <row r="3" spans="2:11" ht="13.5" thickBot="1">
      <c r="B3" s="592"/>
      <c r="K3" s="593" t="s">
        <v>40</v>
      </c>
    </row>
    <row r="4" spans="2:11" ht="13.5" thickTop="1">
      <c r="B4" s="594"/>
      <c r="C4" s="1741" t="s">
        <v>620</v>
      </c>
      <c r="D4" s="1741"/>
      <c r="E4" s="1741"/>
      <c r="F4" s="1741"/>
      <c r="G4" s="1741"/>
      <c r="H4" s="1741"/>
      <c r="I4" s="1742" t="s">
        <v>621</v>
      </c>
      <c r="J4" s="1743"/>
      <c r="K4" s="1744"/>
    </row>
    <row r="5" spans="2:11" ht="12.75">
      <c r="B5" s="1734" t="s">
        <v>622</v>
      </c>
      <c r="C5" s="1736" t="s">
        <v>17</v>
      </c>
      <c r="D5" s="1737"/>
      <c r="E5" s="1745" t="s">
        <v>19</v>
      </c>
      <c r="F5" s="1746"/>
      <c r="G5" s="1747" t="s">
        <v>41</v>
      </c>
      <c r="H5" s="1748"/>
      <c r="I5" s="595" t="s">
        <v>17</v>
      </c>
      <c r="J5" s="596" t="s">
        <v>19</v>
      </c>
      <c r="K5" s="597" t="s">
        <v>41</v>
      </c>
    </row>
    <row r="6" spans="2:11" ht="25.5">
      <c r="B6" s="1735"/>
      <c r="C6" s="598" t="s">
        <v>13</v>
      </c>
      <c r="D6" s="599" t="s">
        <v>623</v>
      </c>
      <c r="E6" s="600" t="s">
        <v>13</v>
      </c>
      <c r="F6" s="601" t="s">
        <v>623</v>
      </c>
      <c r="G6" s="602" t="s">
        <v>13</v>
      </c>
      <c r="H6" s="601" t="s">
        <v>623</v>
      </c>
      <c r="I6" s="603" t="s">
        <v>13</v>
      </c>
      <c r="J6" s="600" t="s">
        <v>13</v>
      </c>
      <c r="K6" s="604" t="s">
        <v>13</v>
      </c>
    </row>
    <row r="7" spans="2:11" ht="12.75">
      <c r="B7" s="605" t="s">
        <v>216</v>
      </c>
      <c r="C7" s="606">
        <v>0</v>
      </c>
      <c r="D7" s="607">
        <v>0</v>
      </c>
      <c r="E7" s="608">
        <v>5900</v>
      </c>
      <c r="F7" s="609">
        <v>1.06</v>
      </c>
      <c r="G7" s="610">
        <v>0</v>
      </c>
      <c r="H7" s="609">
        <v>0</v>
      </c>
      <c r="I7" s="611">
        <v>0</v>
      </c>
      <c r="J7" s="612">
        <v>0</v>
      </c>
      <c r="K7" s="613">
        <v>0</v>
      </c>
    </row>
    <row r="8" spans="2:11" ht="12.75">
      <c r="B8" s="605" t="s">
        <v>217</v>
      </c>
      <c r="C8" s="606">
        <v>0</v>
      </c>
      <c r="D8" s="607">
        <v>0</v>
      </c>
      <c r="E8" s="608">
        <v>3200</v>
      </c>
      <c r="F8" s="609">
        <v>2.88</v>
      </c>
      <c r="G8" s="610">
        <v>0</v>
      </c>
      <c r="H8" s="609">
        <v>0</v>
      </c>
      <c r="I8" s="611">
        <v>0</v>
      </c>
      <c r="J8" s="612">
        <v>0</v>
      </c>
      <c r="K8" s="613">
        <v>0</v>
      </c>
    </row>
    <row r="9" spans="2:11" ht="12.75">
      <c r="B9" s="605" t="s">
        <v>218</v>
      </c>
      <c r="C9" s="606">
        <v>0</v>
      </c>
      <c r="D9" s="607">
        <v>0</v>
      </c>
      <c r="E9" s="608">
        <v>0</v>
      </c>
      <c r="F9" s="609">
        <v>0</v>
      </c>
      <c r="G9" s="609">
        <v>0</v>
      </c>
      <c r="H9" s="614">
        <v>0</v>
      </c>
      <c r="I9" s="611">
        <v>0</v>
      </c>
      <c r="J9" s="612">
        <v>0</v>
      </c>
      <c r="K9" s="613">
        <v>7750</v>
      </c>
    </row>
    <row r="10" spans="2:11" ht="12.75">
      <c r="B10" s="605" t="s">
        <v>219</v>
      </c>
      <c r="C10" s="606">
        <v>0</v>
      </c>
      <c r="D10" s="607">
        <v>0</v>
      </c>
      <c r="E10" s="607">
        <v>0</v>
      </c>
      <c r="F10" s="609">
        <v>0</v>
      </c>
      <c r="G10" s="609">
        <v>0</v>
      </c>
      <c r="H10" s="614">
        <v>0</v>
      </c>
      <c r="I10" s="611">
        <v>0</v>
      </c>
      <c r="J10" s="612">
        <v>0</v>
      </c>
      <c r="K10" s="613">
        <v>2300</v>
      </c>
    </row>
    <row r="11" spans="2:11" ht="12.75">
      <c r="B11" s="605" t="s">
        <v>220</v>
      </c>
      <c r="C11" s="615">
        <v>0</v>
      </c>
      <c r="D11" s="607">
        <v>0</v>
      </c>
      <c r="E11" s="609">
        <v>0</v>
      </c>
      <c r="F11" s="609">
        <v>0</v>
      </c>
      <c r="G11" s="609"/>
      <c r="H11" s="614"/>
      <c r="I11" s="616">
        <v>0</v>
      </c>
      <c r="J11" s="612">
        <v>0</v>
      </c>
      <c r="K11" s="613"/>
    </row>
    <row r="12" spans="2:11" ht="12.75">
      <c r="B12" s="605" t="s">
        <v>221</v>
      </c>
      <c r="C12" s="615">
        <v>0</v>
      </c>
      <c r="D12" s="607">
        <v>0</v>
      </c>
      <c r="E12" s="609">
        <v>0</v>
      </c>
      <c r="F12" s="609">
        <v>0</v>
      </c>
      <c r="G12" s="609"/>
      <c r="H12" s="614"/>
      <c r="I12" s="611">
        <v>0</v>
      </c>
      <c r="J12" s="617">
        <v>0</v>
      </c>
      <c r="K12" s="613"/>
    </row>
    <row r="13" spans="2:11" ht="12.75">
      <c r="B13" s="605" t="s">
        <v>222</v>
      </c>
      <c r="C13" s="615">
        <v>0</v>
      </c>
      <c r="D13" s="607">
        <v>0</v>
      </c>
      <c r="E13" s="609">
        <v>0</v>
      </c>
      <c r="F13" s="609">
        <v>0</v>
      </c>
      <c r="G13" s="609"/>
      <c r="H13" s="614"/>
      <c r="I13" s="611">
        <v>210</v>
      </c>
      <c r="J13" s="617">
        <v>0</v>
      </c>
      <c r="K13" s="613"/>
    </row>
    <row r="14" spans="2:11" ht="12.75">
      <c r="B14" s="605" t="s">
        <v>223</v>
      </c>
      <c r="C14" s="615">
        <v>0</v>
      </c>
      <c r="D14" s="607">
        <v>0</v>
      </c>
      <c r="E14" s="609">
        <v>0</v>
      </c>
      <c r="F14" s="609">
        <v>0</v>
      </c>
      <c r="G14" s="609"/>
      <c r="H14" s="614"/>
      <c r="I14" s="611">
        <v>1510</v>
      </c>
      <c r="J14" s="617">
        <v>0</v>
      </c>
      <c r="K14" s="613"/>
    </row>
    <row r="15" spans="2:11" ht="12.75">
      <c r="B15" s="605" t="s">
        <v>224</v>
      </c>
      <c r="C15" s="615">
        <v>0</v>
      </c>
      <c r="D15" s="607">
        <v>0</v>
      </c>
      <c r="E15" s="609">
        <v>0</v>
      </c>
      <c r="F15" s="609">
        <v>0</v>
      </c>
      <c r="G15" s="609"/>
      <c r="H15" s="614"/>
      <c r="I15" s="611">
        <v>4900</v>
      </c>
      <c r="J15" s="617">
        <v>2650</v>
      </c>
      <c r="K15" s="618"/>
    </row>
    <row r="16" spans="2:11" ht="12.75">
      <c r="B16" s="605" t="s">
        <v>225</v>
      </c>
      <c r="C16" s="606">
        <v>6000</v>
      </c>
      <c r="D16" s="607">
        <v>0.7854</v>
      </c>
      <c r="E16" s="608">
        <v>0</v>
      </c>
      <c r="F16" s="609">
        <v>0</v>
      </c>
      <c r="G16" s="609"/>
      <c r="H16" s="614"/>
      <c r="I16" s="611">
        <v>1250</v>
      </c>
      <c r="J16" s="617">
        <v>5900</v>
      </c>
      <c r="K16" s="618"/>
    </row>
    <row r="17" spans="2:11" ht="12.75">
      <c r="B17" s="605" t="s">
        <v>226</v>
      </c>
      <c r="C17" s="606">
        <v>0</v>
      </c>
      <c r="D17" s="607">
        <v>0</v>
      </c>
      <c r="E17" s="608">
        <v>0</v>
      </c>
      <c r="F17" s="609">
        <v>0</v>
      </c>
      <c r="G17" s="609"/>
      <c r="H17" s="614"/>
      <c r="I17" s="611">
        <v>2340</v>
      </c>
      <c r="J17" s="617">
        <v>0</v>
      </c>
      <c r="K17" s="613"/>
    </row>
    <row r="18" spans="2:11" ht="12.75">
      <c r="B18" s="619" t="s">
        <v>227</v>
      </c>
      <c r="C18" s="606">
        <v>0</v>
      </c>
      <c r="D18" s="607">
        <v>0</v>
      </c>
      <c r="E18" s="620"/>
      <c r="F18" s="621"/>
      <c r="G18" s="606"/>
      <c r="H18" s="609"/>
      <c r="I18" s="622">
        <v>100</v>
      </c>
      <c r="J18" s="623">
        <v>5480</v>
      </c>
      <c r="K18" s="618"/>
    </row>
    <row r="19" spans="2:11" ht="13.5" thickBot="1">
      <c r="B19" s="624" t="s">
        <v>440</v>
      </c>
      <c r="C19" s="625">
        <f>SUM(C7:C18)</f>
        <v>6000</v>
      </c>
      <c r="D19" s="626">
        <v>0.7854</v>
      </c>
      <c r="E19" s="627">
        <f>SUM(E7:E18)</f>
        <v>9100</v>
      </c>
      <c r="F19" s="628">
        <v>1.7</v>
      </c>
      <c r="G19" s="625">
        <f>SUM(G7:G18)</f>
        <v>0</v>
      </c>
      <c r="H19" s="629" t="s">
        <v>3</v>
      </c>
      <c r="I19" s="630">
        <f>SUM(I7:I18)</f>
        <v>10310</v>
      </c>
      <c r="J19" s="631">
        <f>SUM(J7:J18)</f>
        <v>14030</v>
      </c>
      <c r="K19" s="632">
        <f>SUM(K7:K18)</f>
        <v>10050</v>
      </c>
    </row>
    <row r="20" spans="2:10" ht="13.5" thickTop="1">
      <c r="B20" s="633"/>
      <c r="C20" s="1729" t="s">
        <v>624</v>
      </c>
      <c r="D20" s="1730"/>
      <c r="E20" s="1730"/>
      <c r="F20" s="1730"/>
      <c r="G20" s="1730"/>
      <c r="H20" s="1731"/>
      <c r="I20" s="1732" t="s">
        <v>625</v>
      </c>
      <c r="J20" s="1733"/>
    </row>
    <row r="21" spans="2:10" ht="12.75">
      <c r="B21" s="1734" t="s">
        <v>622</v>
      </c>
      <c r="C21" s="1736" t="s">
        <v>17</v>
      </c>
      <c r="D21" s="1737"/>
      <c r="E21" s="1738" t="s">
        <v>19</v>
      </c>
      <c r="F21" s="1738"/>
      <c r="G21" s="1732" t="s">
        <v>41</v>
      </c>
      <c r="H21" s="1733"/>
      <c r="I21" s="1732" t="s">
        <v>41</v>
      </c>
      <c r="J21" s="1733"/>
    </row>
    <row r="22" spans="2:10" ht="25.5">
      <c r="B22" s="1735"/>
      <c r="C22" s="598" t="s">
        <v>13</v>
      </c>
      <c r="D22" s="602" t="s">
        <v>623</v>
      </c>
      <c r="E22" s="598" t="s">
        <v>13</v>
      </c>
      <c r="F22" s="602" t="s">
        <v>623</v>
      </c>
      <c r="G22" s="602" t="s">
        <v>13</v>
      </c>
      <c r="H22" s="634" t="s">
        <v>623</v>
      </c>
      <c r="I22" s="635" t="s">
        <v>13</v>
      </c>
      <c r="J22" s="636" t="s">
        <v>623</v>
      </c>
    </row>
    <row r="23" spans="2:10" ht="12.75">
      <c r="B23" s="605" t="s">
        <v>216</v>
      </c>
      <c r="C23" s="637">
        <v>99500</v>
      </c>
      <c r="D23" s="638">
        <v>0.0009</v>
      </c>
      <c r="E23" s="639">
        <v>13000</v>
      </c>
      <c r="F23" s="640">
        <v>0.72</v>
      </c>
      <c r="G23" s="641">
        <v>27450</v>
      </c>
      <c r="H23" s="642">
        <v>0.4329</v>
      </c>
      <c r="I23" s="643" t="s">
        <v>3</v>
      </c>
      <c r="J23" s="644" t="s">
        <v>3</v>
      </c>
    </row>
    <row r="24" spans="2:10" ht="12.75">
      <c r="B24" s="605" t="s">
        <v>217</v>
      </c>
      <c r="C24" s="645">
        <v>68500</v>
      </c>
      <c r="D24" s="638">
        <v>0.0513</v>
      </c>
      <c r="E24" s="639">
        <v>8300</v>
      </c>
      <c r="F24" s="640">
        <v>1.3</v>
      </c>
      <c r="G24" s="641">
        <v>26100</v>
      </c>
      <c r="H24" s="646">
        <v>2.488</v>
      </c>
      <c r="I24" s="647" t="s">
        <v>3</v>
      </c>
      <c r="J24" s="648" t="s">
        <v>3</v>
      </c>
    </row>
    <row r="25" spans="2:10" ht="12.75">
      <c r="B25" s="605" t="s">
        <v>218</v>
      </c>
      <c r="C25" s="645">
        <v>19000</v>
      </c>
      <c r="D25" s="638">
        <v>0.1107</v>
      </c>
      <c r="E25" s="639">
        <v>35000</v>
      </c>
      <c r="F25" s="640">
        <v>0.22</v>
      </c>
      <c r="G25" s="641">
        <v>5200</v>
      </c>
      <c r="H25" s="646">
        <v>2.454053846153846</v>
      </c>
      <c r="I25" s="649">
        <v>10000</v>
      </c>
      <c r="J25" s="650">
        <v>3.06215</v>
      </c>
    </row>
    <row r="26" spans="2:10" ht="12.75">
      <c r="B26" s="605" t="s">
        <v>219</v>
      </c>
      <c r="C26" s="645">
        <v>11000</v>
      </c>
      <c r="D26" s="638">
        <v>0.0292</v>
      </c>
      <c r="E26" s="639">
        <v>20000</v>
      </c>
      <c r="F26" s="640">
        <v>0.21</v>
      </c>
      <c r="G26" s="641">
        <v>2000</v>
      </c>
      <c r="H26" s="646">
        <v>2.4081</v>
      </c>
      <c r="I26" s="651" t="s">
        <v>3</v>
      </c>
      <c r="J26" s="652" t="s">
        <v>3</v>
      </c>
    </row>
    <row r="27" spans="2:10" ht="12.75">
      <c r="B27" s="605" t="s">
        <v>220</v>
      </c>
      <c r="C27" s="645">
        <v>22500</v>
      </c>
      <c r="D27" s="638">
        <v>0.053</v>
      </c>
      <c r="E27" s="639">
        <v>9000</v>
      </c>
      <c r="F27" s="640">
        <v>0.1269</v>
      </c>
      <c r="G27" s="641"/>
      <c r="H27" s="646"/>
      <c r="I27" s="649"/>
      <c r="J27" s="653"/>
    </row>
    <row r="28" spans="2:10" ht="12.75">
      <c r="B28" s="605" t="s">
        <v>221</v>
      </c>
      <c r="C28" s="645">
        <v>40000</v>
      </c>
      <c r="D28" s="638">
        <v>0.0114</v>
      </c>
      <c r="E28" s="639">
        <v>12050</v>
      </c>
      <c r="F28" s="640">
        <v>0.0448</v>
      </c>
      <c r="G28" s="641"/>
      <c r="H28" s="654"/>
      <c r="I28" s="649"/>
      <c r="J28" s="653"/>
    </row>
    <row r="29" spans="2:10" ht="12.75">
      <c r="B29" s="605" t="s">
        <v>222</v>
      </c>
      <c r="C29" s="645">
        <v>9750</v>
      </c>
      <c r="D29" s="638">
        <v>0.1726</v>
      </c>
      <c r="E29" s="639">
        <v>40000</v>
      </c>
      <c r="F29" s="640">
        <v>0.1103</v>
      </c>
      <c r="G29" s="641"/>
      <c r="H29" s="646"/>
      <c r="I29" s="649"/>
      <c r="J29" s="653"/>
    </row>
    <row r="30" spans="2:10" ht="12.75">
      <c r="B30" s="605" t="s">
        <v>223</v>
      </c>
      <c r="C30" s="645">
        <v>850</v>
      </c>
      <c r="D30" s="638">
        <v>0.3983</v>
      </c>
      <c r="E30" s="639">
        <v>25420</v>
      </c>
      <c r="F30" s="640">
        <v>0.1657</v>
      </c>
      <c r="G30" s="641"/>
      <c r="H30" s="646"/>
      <c r="I30" s="649"/>
      <c r="J30" s="653"/>
    </row>
    <row r="31" spans="2:10" ht="12.75">
      <c r="B31" s="605" t="s">
        <v>224</v>
      </c>
      <c r="C31" s="645">
        <v>2700</v>
      </c>
      <c r="D31" s="638">
        <v>0.0424</v>
      </c>
      <c r="E31" s="639">
        <v>2270</v>
      </c>
      <c r="F31" s="640">
        <v>1.08</v>
      </c>
      <c r="G31" s="641"/>
      <c r="H31" s="646"/>
      <c r="I31" s="649"/>
      <c r="J31" s="653"/>
    </row>
    <row r="32" spans="2:10" ht="12.75">
      <c r="B32" s="605" t="s">
        <v>225</v>
      </c>
      <c r="C32" s="645">
        <v>6000</v>
      </c>
      <c r="D32" s="638">
        <v>0.3192</v>
      </c>
      <c r="E32" s="639">
        <v>5910</v>
      </c>
      <c r="F32" s="640">
        <v>0.4146</v>
      </c>
      <c r="G32" s="641"/>
      <c r="H32" s="646"/>
      <c r="I32" s="649"/>
      <c r="J32" s="653"/>
    </row>
    <row r="33" spans="2:10" ht="12.75">
      <c r="B33" s="605" t="s">
        <v>226</v>
      </c>
      <c r="C33" s="645">
        <v>11000</v>
      </c>
      <c r="D33" s="638">
        <v>0.2581</v>
      </c>
      <c r="E33" s="639">
        <v>40000</v>
      </c>
      <c r="F33" s="640">
        <v>0.07</v>
      </c>
      <c r="G33" s="655"/>
      <c r="H33" s="646"/>
      <c r="I33" s="649"/>
      <c r="J33" s="653"/>
    </row>
    <row r="34" spans="2:10" ht="12.75">
      <c r="B34" s="619" t="s">
        <v>227</v>
      </c>
      <c r="C34" s="656">
        <v>25000</v>
      </c>
      <c r="D34" s="657">
        <v>0.0184</v>
      </c>
      <c r="E34" s="658">
        <v>25000</v>
      </c>
      <c r="F34" s="659">
        <v>0.0001</v>
      </c>
      <c r="G34" s="660"/>
      <c r="H34" s="661"/>
      <c r="I34" s="649"/>
      <c r="J34" s="653"/>
    </row>
    <row r="35" spans="2:10" ht="13.5" thickBot="1">
      <c r="B35" s="662" t="s">
        <v>440</v>
      </c>
      <c r="C35" s="663">
        <f>SUM(C23:C34)</f>
        <v>315800</v>
      </c>
      <c r="D35" s="664">
        <v>0.05</v>
      </c>
      <c r="E35" s="665">
        <f>SUM(E23:E34)</f>
        <v>235950</v>
      </c>
      <c r="F35" s="666">
        <v>0.21</v>
      </c>
      <c r="G35" s="667">
        <f>SUM(G23:G34)</f>
        <v>60750</v>
      </c>
      <c r="H35" s="668"/>
      <c r="I35" s="1413">
        <f>SUM(I23:I34)</f>
        <v>10000</v>
      </c>
      <c r="J35" s="669"/>
    </row>
    <row r="36" spans="2:8" ht="13.5" thickTop="1">
      <c r="B36" s="1714" t="s">
        <v>622</v>
      </c>
      <c r="C36" s="1716" t="s">
        <v>626</v>
      </c>
      <c r="D36" s="1717"/>
      <c r="E36" s="1717"/>
      <c r="F36" s="1717"/>
      <c r="G36" s="1717"/>
      <c r="H36" s="1718"/>
    </row>
    <row r="37" spans="2:8" ht="12.75">
      <c r="B37" s="1715"/>
      <c r="C37" s="1719" t="s">
        <v>17</v>
      </c>
      <c r="D37" s="1720"/>
      <c r="E37" s="1721" t="s">
        <v>19</v>
      </c>
      <c r="F37" s="1722"/>
      <c r="G37" s="1721" t="s">
        <v>41</v>
      </c>
      <c r="H37" s="1723"/>
    </row>
    <row r="38" spans="2:8" ht="25.5">
      <c r="B38" s="1715"/>
      <c r="C38" s="670" t="s">
        <v>13</v>
      </c>
      <c r="D38" s="670" t="s">
        <v>627</v>
      </c>
      <c r="E38" s="671" t="s">
        <v>13</v>
      </c>
      <c r="F38" s="672" t="s">
        <v>627</v>
      </c>
      <c r="G38" s="670" t="s">
        <v>13</v>
      </c>
      <c r="H38" s="673" t="s">
        <v>627</v>
      </c>
    </row>
    <row r="39" spans="2:8" ht="12.75">
      <c r="B39" s="605" t="s">
        <v>216</v>
      </c>
      <c r="C39" s="674" t="s">
        <v>3</v>
      </c>
      <c r="D39" s="675" t="s">
        <v>3</v>
      </c>
      <c r="E39" s="676">
        <v>57250</v>
      </c>
      <c r="F39" s="677">
        <v>1.39</v>
      </c>
      <c r="G39" s="674">
        <v>5000</v>
      </c>
      <c r="H39" s="678">
        <v>1.39</v>
      </c>
    </row>
    <row r="40" spans="2:8" ht="12.75">
      <c r="B40" s="605" t="s">
        <v>217</v>
      </c>
      <c r="C40" s="679">
        <v>20000</v>
      </c>
      <c r="D40" s="680">
        <v>0.6911</v>
      </c>
      <c r="E40" s="681">
        <v>0</v>
      </c>
      <c r="F40" s="682" t="s">
        <v>3</v>
      </c>
      <c r="G40" s="683">
        <v>50</v>
      </c>
      <c r="H40" s="684">
        <v>2.6</v>
      </c>
    </row>
    <row r="41" spans="2:8" ht="12.75">
      <c r="B41" s="605" t="s">
        <v>218</v>
      </c>
      <c r="C41" s="679">
        <v>20000</v>
      </c>
      <c r="D41" s="680">
        <v>0.67</v>
      </c>
      <c r="E41" s="681">
        <v>0</v>
      </c>
      <c r="F41" s="682" t="s">
        <v>3</v>
      </c>
      <c r="G41" s="685" t="s">
        <v>3</v>
      </c>
      <c r="H41" s="686" t="s">
        <v>3</v>
      </c>
    </row>
    <row r="42" spans="2:8" ht="12.75">
      <c r="B42" s="605" t="s">
        <v>219</v>
      </c>
      <c r="C42" s="687" t="s">
        <v>3</v>
      </c>
      <c r="D42" s="675" t="s">
        <v>3</v>
      </c>
      <c r="E42" s="688">
        <v>100000</v>
      </c>
      <c r="F42" s="677">
        <v>0.87</v>
      </c>
      <c r="G42" s="685" t="s">
        <v>3</v>
      </c>
      <c r="H42" s="686" t="s">
        <v>3</v>
      </c>
    </row>
    <row r="43" spans="2:8" ht="12.75">
      <c r="B43" s="605" t="s">
        <v>220</v>
      </c>
      <c r="C43" s="679">
        <v>15000</v>
      </c>
      <c r="D43" s="680">
        <v>0.21</v>
      </c>
      <c r="E43" s="689">
        <v>26150</v>
      </c>
      <c r="F43" s="682">
        <v>1.08</v>
      </c>
      <c r="G43" s="685"/>
      <c r="H43" s="690"/>
    </row>
    <row r="44" spans="2:8" ht="12.75">
      <c r="B44" s="605" t="s">
        <v>221</v>
      </c>
      <c r="C44" s="679">
        <v>20000</v>
      </c>
      <c r="D44" s="680">
        <v>0.2</v>
      </c>
      <c r="E44" s="689">
        <v>15000</v>
      </c>
      <c r="F44" s="682">
        <v>0.81</v>
      </c>
      <c r="G44" s="685"/>
      <c r="H44" s="690"/>
    </row>
    <row r="45" spans="2:8" ht="12.75">
      <c r="B45" s="605" t="s">
        <v>222</v>
      </c>
      <c r="C45" s="679">
        <v>5000</v>
      </c>
      <c r="D45" s="680">
        <v>0.69</v>
      </c>
      <c r="E45" s="681">
        <v>60000</v>
      </c>
      <c r="F45" s="682">
        <v>0.48</v>
      </c>
      <c r="G45" s="685"/>
      <c r="H45" s="684"/>
    </row>
    <row r="46" spans="2:8" ht="12.75">
      <c r="B46" s="605" t="s">
        <v>223</v>
      </c>
      <c r="C46" s="679">
        <v>5000</v>
      </c>
      <c r="D46" s="680">
        <v>0.86</v>
      </c>
      <c r="E46" s="689">
        <v>39100</v>
      </c>
      <c r="F46" s="682">
        <v>0.39</v>
      </c>
      <c r="G46" s="685"/>
      <c r="H46" s="690"/>
    </row>
    <row r="47" spans="2:8" ht="12.75">
      <c r="B47" s="605" t="s">
        <v>224</v>
      </c>
      <c r="C47" s="679">
        <v>10000</v>
      </c>
      <c r="D47" s="680">
        <v>0.72</v>
      </c>
      <c r="E47" s="689">
        <v>0</v>
      </c>
      <c r="F47" s="682" t="s">
        <v>3</v>
      </c>
      <c r="G47" s="685"/>
      <c r="H47" s="690"/>
    </row>
    <row r="48" spans="2:8" ht="12.75">
      <c r="B48" s="605" t="s">
        <v>225</v>
      </c>
      <c r="C48" s="679">
        <v>10000</v>
      </c>
      <c r="D48" s="680">
        <v>0.79</v>
      </c>
      <c r="E48" s="689">
        <v>0</v>
      </c>
      <c r="F48" s="682" t="s">
        <v>3</v>
      </c>
      <c r="G48" s="685"/>
      <c r="H48" s="690"/>
    </row>
    <row r="49" spans="2:8" ht="12.75">
      <c r="B49" s="605" t="s">
        <v>226</v>
      </c>
      <c r="C49" s="687" t="s">
        <v>3</v>
      </c>
      <c r="D49" s="675" t="s">
        <v>3</v>
      </c>
      <c r="E49" s="689">
        <v>0</v>
      </c>
      <c r="F49" s="682" t="s">
        <v>3</v>
      </c>
      <c r="G49" s="685"/>
      <c r="H49" s="690"/>
    </row>
    <row r="50" spans="2:8" ht="13.5" thickBot="1">
      <c r="B50" s="691" t="s">
        <v>227</v>
      </c>
      <c r="C50" s="692">
        <v>50000</v>
      </c>
      <c r="D50" s="693">
        <v>0.24</v>
      </c>
      <c r="E50" s="694">
        <v>0</v>
      </c>
      <c r="F50" s="695" t="s">
        <v>3</v>
      </c>
      <c r="G50" s="696"/>
      <c r="H50" s="697"/>
    </row>
    <row r="51" spans="2:8" ht="14.25" thickBot="1" thickTop="1">
      <c r="B51" s="698" t="s">
        <v>440</v>
      </c>
      <c r="C51" s="699">
        <f>SUM(C39:C50)</f>
        <v>155000</v>
      </c>
      <c r="D51" s="699">
        <v>0.45</v>
      </c>
      <c r="E51" s="699">
        <f>SUM(E39:E50)</f>
        <v>297500</v>
      </c>
      <c r="F51" s="699">
        <v>0.85</v>
      </c>
      <c r="G51" s="699">
        <f>SUM(G39:G50)</f>
        <v>5050</v>
      </c>
      <c r="H51" s="700"/>
    </row>
    <row r="52" spans="2:8" ht="13.5" thickTop="1">
      <c r="B52" s="1724" t="s">
        <v>622</v>
      </c>
      <c r="C52" s="1716" t="s">
        <v>628</v>
      </c>
      <c r="D52" s="1717"/>
      <c r="E52" s="1717"/>
      <c r="F52" s="1718"/>
      <c r="G52" s="701"/>
      <c r="H52" s="701"/>
    </row>
    <row r="53" spans="2:8" ht="12.75">
      <c r="B53" s="1725"/>
      <c r="C53" s="1719" t="s">
        <v>629</v>
      </c>
      <c r="D53" s="1720"/>
      <c r="E53" s="1719" t="s">
        <v>630</v>
      </c>
      <c r="F53" s="1727"/>
      <c r="G53" s="1728"/>
      <c r="H53" s="1728"/>
    </row>
    <row r="54" spans="2:8" ht="12.75">
      <c r="B54" s="1725"/>
      <c r="C54" s="1710" t="s">
        <v>41</v>
      </c>
      <c r="D54" s="1711"/>
      <c r="E54" s="1712" t="s">
        <v>41</v>
      </c>
      <c r="F54" s="1713"/>
      <c r="G54" s="702"/>
      <c r="H54" s="703"/>
    </row>
    <row r="55" spans="2:8" ht="25.5">
      <c r="B55" s="1726"/>
      <c r="C55" s="670" t="s">
        <v>13</v>
      </c>
      <c r="D55" s="670" t="s">
        <v>627</v>
      </c>
      <c r="E55" s="671" t="s">
        <v>13</v>
      </c>
      <c r="F55" s="704" t="s">
        <v>631</v>
      </c>
      <c r="G55" s="702"/>
      <c r="H55" s="703"/>
    </row>
    <row r="56" spans="2:8" ht="12.75">
      <c r="B56" s="605" t="s">
        <v>216</v>
      </c>
      <c r="C56" s="685">
        <v>16450</v>
      </c>
      <c r="D56" s="680">
        <v>0.30331276595744683</v>
      </c>
      <c r="E56" s="681" t="s">
        <v>3</v>
      </c>
      <c r="F56" s="705" t="s">
        <v>3</v>
      </c>
      <c r="G56" s="706"/>
      <c r="H56" s="707"/>
    </row>
    <row r="57" spans="2:8" ht="12.75">
      <c r="B57" s="605" t="s">
        <v>217</v>
      </c>
      <c r="C57" s="685">
        <v>10000</v>
      </c>
      <c r="D57" s="680">
        <v>2.1015</v>
      </c>
      <c r="E57" s="681">
        <v>10</v>
      </c>
      <c r="F57" s="708">
        <v>3.7223</v>
      </c>
      <c r="G57" s="709"/>
      <c r="H57" s="710"/>
    </row>
    <row r="58" spans="2:8" ht="12.75">
      <c r="B58" s="605" t="s">
        <v>218</v>
      </c>
      <c r="C58" s="685" t="s">
        <v>3</v>
      </c>
      <c r="D58" s="680" t="s">
        <v>3</v>
      </c>
      <c r="E58" s="688" t="s">
        <v>3</v>
      </c>
      <c r="F58" s="708" t="s">
        <v>3</v>
      </c>
      <c r="G58" s="711"/>
      <c r="H58" s="710"/>
    </row>
    <row r="59" spans="2:8" ht="12.75">
      <c r="B59" s="605" t="s">
        <v>219</v>
      </c>
      <c r="C59" s="685" t="s">
        <v>3</v>
      </c>
      <c r="D59" s="680" t="s">
        <v>3</v>
      </c>
      <c r="E59" s="688" t="s">
        <v>3</v>
      </c>
      <c r="F59" s="708" t="s">
        <v>3</v>
      </c>
      <c r="G59" s="706"/>
      <c r="H59" s="712"/>
    </row>
    <row r="60" spans="2:8" ht="12.75">
      <c r="B60" s="605" t="s">
        <v>220</v>
      </c>
      <c r="C60" s="685"/>
      <c r="D60" s="680"/>
      <c r="E60" s="689"/>
      <c r="F60" s="708"/>
      <c r="G60" s="711"/>
      <c r="H60" s="713"/>
    </row>
    <row r="61" spans="2:8" ht="12.75">
      <c r="B61" s="605" t="s">
        <v>221</v>
      </c>
      <c r="C61" s="685"/>
      <c r="D61" s="680"/>
      <c r="E61" s="689"/>
      <c r="F61" s="708"/>
      <c r="G61" s="711"/>
      <c r="H61" s="713"/>
    </row>
    <row r="62" spans="2:9" ht="12.75">
      <c r="B62" s="605" t="s">
        <v>222</v>
      </c>
      <c r="C62" s="685"/>
      <c r="D62" s="680"/>
      <c r="E62" s="681"/>
      <c r="F62" s="708"/>
      <c r="G62" s="711"/>
      <c r="H62" s="710"/>
      <c r="I62" s="714"/>
    </row>
    <row r="63" spans="2:9" ht="12.75">
      <c r="B63" s="605" t="s">
        <v>223</v>
      </c>
      <c r="C63" s="685"/>
      <c r="D63" s="680"/>
      <c r="E63" s="689"/>
      <c r="F63" s="708"/>
      <c r="G63" s="711"/>
      <c r="H63" s="713"/>
      <c r="I63" s="714"/>
    </row>
    <row r="64" spans="2:8" ht="12.75">
      <c r="B64" s="605" t="s">
        <v>224</v>
      </c>
      <c r="C64" s="685"/>
      <c r="D64" s="680"/>
      <c r="E64" s="689"/>
      <c r="F64" s="708"/>
      <c r="G64" s="711"/>
      <c r="H64" s="713"/>
    </row>
    <row r="65" spans="2:8" ht="12.75">
      <c r="B65" s="605" t="s">
        <v>225</v>
      </c>
      <c r="C65" s="685"/>
      <c r="D65" s="680"/>
      <c r="E65" s="689"/>
      <c r="F65" s="708"/>
      <c r="G65" s="711"/>
      <c r="H65" s="713"/>
    </row>
    <row r="66" spans="2:8" ht="12.75">
      <c r="B66" s="605" t="s">
        <v>226</v>
      </c>
      <c r="C66" s="715"/>
      <c r="D66" s="675"/>
      <c r="E66" s="689"/>
      <c r="F66" s="708"/>
      <c r="G66" s="711"/>
      <c r="H66" s="713"/>
    </row>
    <row r="67" spans="2:8" ht="13.5" thickBot="1">
      <c r="B67" s="691" t="s">
        <v>227</v>
      </c>
      <c r="C67" s="696"/>
      <c r="D67" s="693"/>
      <c r="E67" s="694"/>
      <c r="F67" s="716"/>
      <c r="G67" s="711"/>
      <c r="H67" s="712"/>
    </row>
    <row r="68" spans="2:8" ht="14.25" thickBot="1" thickTop="1">
      <c r="B68" s="698" t="s">
        <v>440</v>
      </c>
      <c r="C68" s="699">
        <f>SUM(C56:C67)</f>
        <v>26450</v>
      </c>
      <c r="D68" s="699"/>
      <c r="E68" s="699">
        <f>SUM(E56:E67)</f>
        <v>10</v>
      </c>
      <c r="F68" s="717"/>
      <c r="G68" s="718"/>
      <c r="H68" s="719"/>
    </row>
    <row r="69" ht="13.5" thickTop="1">
      <c r="B69" s="720" t="s">
        <v>632</v>
      </c>
    </row>
  </sheetData>
  <sheetProtection/>
  <mergeCells count="27">
    <mergeCell ref="B1:K1"/>
    <mergeCell ref="B2:K2"/>
    <mergeCell ref="C4:H4"/>
    <mergeCell ref="I4:K4"/>
    <mergeCell ref="B5:B6"/>
    <mergeCell ref="C5:D5"/>
    <mergeCell ref="E5:F5"/>
    <mergeCell ref="G5:H5"/>
    <mergeCell ref="E53:F53"/>
    <mergeCell ref="G53:H53"/>
    <mergeCell ref="C20:H20"/>
    <mergeCell ref="I20:J20"/>
    <mergeCell ref="B21:B22"/>
    <mergeCell ref="C21:D21"/>
    <mergeCell ref="E21:F21"/>
    <mergeCell ref="G21:H21"/>
    <mergeCell ref="I21:J21"/>
    <mergeCell ref="C54:D54"/>
    <mergeCell ref="E54:F54"/>
    <mergeCell ref="B36:B38"/>
    <mergeCell ref="C36:H36"/>
    <mergeCell ref="C37:D37"/>
    <mergeCell ref="E37:F37"/>
    <mergeCell ref="G37:H37"/>
    <mergeCell ref="B52:B55"/>
    <mergeCell ref="C52:F52"/>
    <mergeCell ref="C53:D5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3">
      <selection activeCell="M31" sqref="M31"/>
    </sheetView>
  </sheetViews>
  <sheetFormatPr defaultColWidth="9.140625" defaultRowHeight="15"/>
  <cols>
    <col min="1" max="1" width="9.140625" style="592" customWidth="1"/>
    <col min="2" max="2" width="12.57421875" style="592" bestFit="1" customWidth="1"/>
    <col min="3" max="3" width="14.421875" style="592" bestFit="1" customWidth="1"/>
    <col min="4" max="5" width="9.28125" style="592" bestFit="1" customWidth="1"/>
    <col min="6" max="6" width="12.57421875" style="592" bestFit="1" customWidth="1"/>
    <col min="7" max="7" width="14.421875" style="592" bestFit="1" customWidth="1"/>
    <col min="8" max="8" width="12.00390625" style="592" bestFit="1" customWidth="1"/>
    <col min="9" max="9" width="13.7109375" style="592" bestFit="1" customWidth="1"/>
    <col min="10" max="11" width="9.28125" style="592" bestFit="1" customWidth="1"/>
    <col min="12" max="12" width="12.00390625" style="592" bestFit="1" customWidth="1"/>
    <col min="13" max="13" width="13.7109375" style="592" bestFit="1" customWidth="1"/>
    <col min="14" max="14" width="15.140625" style="592" bestFit="1" customWidth="1"/>
    <col min="15" max="15" width="12.57421875" style="592" bestFit="1" customWidth="1"/>
    <col min="16" max="16" width="13.28125" style="592" bestFit="1" customWidth="1"/>
    <col min="17" max="17" width="12.00390625" style="592" bestFit="1" customWidth="1"/>
    <col min="18" max="16384" width="9.140625" style="592" customWidth="1"/>
  </cols>
  <sheetData>
    <row r="1" spans="1:17" ht="12.75">
      <c r="A1" s="1739" t="s">
        <v>633</v>
      </c>
      <c r="B1" s="1739"/>
      <c r="C1" s="1739"/>
      <c r="D1" s="1739"/>
      <c r="E1" s="1739"/>
      <c r="F1" s="1739"/>
      <c r="G1" s="1739"/>
      <c r="H1" s="1739"/>
      <c r="I1" s="1739"/>
      <c r="J1" s="1739"/>
      <c r="K1" s="1739"/>
      <c r="L1" s="1739"/>
      <c r="M1" s="1739"/>
      <c r="N1" s="1739"/>
      <c r="O1" s="1739"/>
      <c r="P1" s="1739"/>
      <c r="Q1" s="1739"/>
    </row>
    <row r="2" spans="1:17" ht="15.75">
      <c r="A2" s="1740" t="s">
        <v>128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  <c r="P2" s="1740"/>
      <c r="Q2" s="1740"/>
    </row>
    <row r="3" spans="1:17" ht="13.5" thickBot="1">
      <c r="A3" s="721"/>
      <c r="Q3" s="722" t="s">
        <v>634</v>
      </c>
    </row>
    <row r="4" spans="1:17" s="723" customFormat="1" ht="13.5" thickTop="1">
      <c r="A4" s="1749" t="s">
        <v>622</v>
      </c>
      <c r="B4" s="1751" t="s">
        <v>635</v>
      </c>
      <c r="C4" s="1752"/>
      <c r="D4" s="1752"/>
      <c r="E4" s="1752"/>
      <c r="F4" s="1752"/>
      <c r="G4" s="1752"/>
      <c r="H4" s="1752"/>
      <c r="I4" s="1752"/>
      <c r="J4" s="1752"/>
      <c r="K4" s="1752"/>
      <c r="L4" s="1752"/>
      <c r="M4" s="1753"/>
      <c r="N4" s="1754" t="s">
        <v>636</v>
      </c>
      <c r="O4" s="1752"/>
      <c r="P4" s="1752"/>
      <c r="Q4" s="1753"/>
    </row>
    <row r="5" spans="1:17" s="723" customFormat="1" ht="12.75">
      <c r="A5" s="1750"/>
      <c r="B5" s="1755" t="s">
        <v>19</v>
      </c>
      <c r="C5" s="1756"/>
      <c r="D5" s="1756"/>
      <c r="E5" s="1756"/>
      <c r="F5" s="1756"/>
      <c r="G5" s="1756"/>
      <c r="H5" s="1755" t="s">
        <v>41</v>
      </c>
      <c r="I5" s="1756"/>
      <c r="J5" s="1756"/>
      <c r="K5" s="1756"/>
      <c r="L5" s="1756"/>
      <c r="M5" s="1756"/>
      <c r="N5" s="1757" t="s">
        <v>19</v>
      </c>
      <c r="O5" s="1758"/>
      <c r="P5" s="1761" t="s">
        <v>41</v>
      </c>
      <c r="Q5" s="1762"/>
    </row>
    <row r="6" spans="1:17" s="723" customFormat="1" ht="12.75">
      <c r="A6" s="1750"/>
      <c r="B6" s="1765" t="s">
        <v>637</v>
      </c>
      <c r="C6" s="1766"/>
      <c r="D6" s="1765" t="s">
        <v>638</v>
      </c>
      <c r="E6" s="1766"/>
      <c r="F6" s="1767" t="s">
        <v>639</v>
      </c>
      <c r="G6" s="1767"/>
      <c r="H6" s="1765" t="s">
        <v>637</v>
      </c>
      <c r="I6" s="1766"/>
      <c r="J6" s="1765" t="s">
        <v>638</v>
      </c>
      <c r="K6" s="1766"/>
      <c r="L6" s="1767" t="s">
        <v>639</v>
      </c>
      <c r="M6" s="1767"/>
      <c r="N6" s="1759"/>
      <c r="O6" s="1760"/>
      <c r="P6" s="1763"/>
      <c r="Q6" s="1764"/>
    </row>
    <row r="7" spans="1:17" s="723" customFormat="1" ht="12.75">
      <c r="A7" s="1750"/>
      <c r="B7" s="724" t="s">
        <v>640</v>
      </c>
      <c r="C7" s="724" t="s">
        <v>641</v>
      </c>
      <c r="D7" s="724" t="s">
        <v>640</v>
      </c>
      <c r="E7" s="724" t="s">
        <v>641</v>
      </c>
      <c r="F7" s="724" t="s">
        <v>640</v>
      </c>
      <c r="G7" s="725" t="s">
        <v>641</v>
      </c>
      <c r="H7" s="724" t="s">
        <v>640</v>
      </c>
      <c r="I7" s="724" t="s">
        <v>641</v>
      </c>
      <c r="J7" s="724" t="s">
        <v>640</v>
      </c>
      <c r="K7" s="724" t="s">
        <v>641</v>
      </c>
      <c r="L7" s="724" t="s">
        <v>640</v>
      </c>
      <c r="M7" s="726" t="s">
        <v>641</v>
      </c>
      <c r="N7" s="727" t="s">
        <v>636</v>
      </c>
      <c r="O7" s="728" t="s">
        <v>642</v>
      </c>
      <c r="P7" s="729" t="s">
        <v>636</v>
      </c>
      <c r="Q7" s="730" t="s">
        <v>642</v>
      </c>
    </row>
    <row r="8" spans="1:20" s="723" customFormat="1" ht="12.75">
      <c r="A8" s="605" t="s">
        <v>216</v>
      </c>
      <c r="B8" s="731">
        <v>332.5</v>
      </c>
      <c r="C8" s="732">
        <v>34039.025</v>
      </c>
      <c r="D8" s="733">
        <v>0</v>
      </c>
      <c r="E8" s="734">
        <v>0</v>
      </c>
      <c r="F8" s="731">
        <v>332.5</v>
      </c>
      <c r="G8" s="732">
        <v>34039.025</v>
      </c>
      <c r="H8" s="732">
        <v>220.8</v>
      </c>
      <c r="I8" s="735">
        <v>23629.293</v>
      </c>
      <c r="J8" s="731">
        <v>0</v>
      </c>
      <c r="K8" s="731">
        <v>0</v>
      </c>
      <c r="L8" s="734">
        <f aca="true" t="shared" si="0" ref="L8:M11">H8-J8</f>
        <v>220.8</v>
      </c>
      <c r="M8" s="736">
        <f t="shared" si="0"/>
        <v>23629.293</v>
      </c>
      <c r="N8" s="737">
        <v>20502.489999999998</v>
      </c>
      <c r="O8" s="738">
        <v>320</v>
      </c>
      <c r="P8" s="739">
        <v>17436.95</v>
      </c>
      <c r="Q8" s="740">
        <v>260</v>
      </c>
      <c r="S8" s="741"/>
      <c r="T8" s="741"/>
    </row>
    <row r="9" spans="1:19" s="723" customFormat="1" ht="12.75">
      <c r="A9" s="605" t="s">
        <v>217</v>
      </c>
      <c r="B9" s="731">
        <v>376.9</v>
      </c>
      <c r="C9" s="732">
        <v>39886.57000000001</v>
      </c>
      <c r="D9" s="742">
        <v>0</v>
      </c>
      <c r="E9" s="743">
        <v>0</v>
      </c>
      <c r="F9" s="731">
        <v>376.9</v>
      </c>
      <c r="G9" s="732">
        <v>39886.57000000001</v>
      </c>
      <c r="H9" s="732">
        <v>316.7</v>
      </c>
      <c r="I9" s="731">
        <v>33874</v>
      </c>
      <c r="J9" s="731">
        <v>0</v>
      </c>
      <c r="K9" s="731">
        <v>0</v>
      </c>
      <c r="L9" s="734">
        <f t="shared" si="0"/>
        <v>316.7</v>
      </c>
      <c r="M9" s="736">
        <f t="shared" si="0"/>
        <v>33874</v>
      </c>
      <c r="N9" s="737">
        <v>14577.730000000001</v>
      </c>
      <c r="O9" s="738">
        <v>220</v>
      </c>
      <c r="P9" s="739">
        <v>25398.68</v>
      </c>
      <c r="Q9" s="740">
        <v>380</v>
      </c>
      <c r="S9" s="741"/>
    </row>
    <row r="10" spans="1:19" s="723" customFormat="1" ht="12.75">
      <c r="A10" s="605" t="s">
        <v>218</v>
      </c>
      <c r="B10" s="731">
        <v>416.5</v>
      </c>
      <c r="C10" s="732">
        <v>43534.91575</v>
      </c>
      <c r="D10" s="742">
        <v>0</v>
      </c>
      <c r="E10" s="743">
        <v>0</v>
      </c>
      <c r="F10" s="731">
        <v>416.5</v>
      </c>
      <c r="G10" s="732">
        <v>43534.91575</v>
      </c>
      <c r="H10" s="732">
        <v>388.40000000000003</v>
      </c>
      <c r="I10" s="731">
        <v>41431.7385</v>
      </c>
      <c r="J10" s="731">
        <v>0</v>
      </c>
      <c r="K10" s="731">
        <v>0</v>
      </c>
      <c r="L10" s="734">
        <f t="shared" si="0"/>
        <v>388.40000000000003</v>
      </c>
      <c r="M10" s="736">
        <f t="shared" si="0"/>
        <v>41431.7385</v>
      </c>
      <c r="N10" s="744">
        <v>3920.35</v>
      </c>
      <c r="O10" s="745">
        <v>60</v>
      </c>
      <c r="P10" s="746">
        <v>17327.564</v>
      </c>
      <c r="Q10" s="747">
        <v>260</v>
      </c>
      <c r="S10" s="741"/>
    </row>
    <row r="11" spans="1:17" s="723" customFormat="1" ht="12.75">
      <c r="A11" s="605" t="s">
        <v>219</v>
      </c>
      <c r="B11" s="731">
        <v>350.5</v>
      </c>
      <c r="C11" s="732">
        <v>36816.6</v>
      </c>
      <c r="D11" s="742">
        <v>0</v>
      </c>
      <c r="E11" s="743">
        <v>0</v>
      </c>
      <c r="F11" s="731">
        <v>350.5</v>
      </c>
      <c r="G11" s="732">
        <v>36816.6</v>
      </c>
      <c r="H11" s="732">
        <v>364.4</v>
      </c>
      <c r="I11" s="731">
        <v>38936.5</v>
      </c>
      <c r="J11" s="731">
        <v>0</v>
      </c>
      <c r="K11" s="731">
        <v>0</v>
      </c>
      <c r="L11" s="734">
        <f t="shared" si="0"/>
        <v>364.4</v>
      </c>
      <c r="M11" s="736">
        <f t="shared" si="0"/>
        <v>38936.5</v>
      </c>
      <c r="N11" s="744">
        <v>10494.960000000001</v>
      </c>
      <c r="O11" s="745">
        <v>160</v>
      </c>
      <c r="P11" s="746">
        <v>26715.894</v>
      </c>
      <c r="Q11" s="747">
        <v>400</v>
      </c>
    </row>
    <row r="12" spans="1:17" s="723" customFormat="1" ht="12.75">
      <c r="A12" s="605" t="s">
        <v>220</v>
      </c>
      <c r="B12" s="731">
        <v>399.75</v>
      </c>
      <c r="C12" s="732">
        <v>42556.17225</v>
      </c>
      <c r="D12" s="742">
        <v>0</v>
      </c>
      <c r="E12" s="743">
        <v>0</v>
      </c>
      <c r="F12" s="731">
        <v>399.75</v>
      </c>
      <c r="G12" s="732">
        <v>42556.17225</v>
      </c>
      <c r="H12" s="732"/>
      <c r="I12" s="731"/>
      <c r="J12" s="731"/>
      <c r="K12" s="732"/>
      <c r="L12" s="731"/>
      <c r="M12" s="736"/>
      <c r="N12" s="744">
        <v>19977.3</v>
      </c>
      <c r="O12" s="745">
        <v>300</v>
      </c>
      <c r="P12" s="746"/>
      <c r="Q12" s="747"/>
    </row>
    <row r="13" spans="1:17" s="723" customFormat="1" ht="12.75">
      <c r="A13" s="605" t="s">
        <v>221</v>
      </c>
      <c r="B13" s="731">
        <v>349.925</v>
      </c>
      <c r="C13" s="732">
        <v>37301.54475</v>
      </c>
      <c r="D13" s="742">
        <v>0</v>
      </c>
      <c r="E13" s="743">
        <v>0</v>
      </c>
      <c r="F13" s="731">
        <v>349.925</v>
      </c>
      <c r="G13" s="732">
        <v>37301.54475</v>
      </c>
      <c r="H13" s="732"/>
      <c r="I13" s="731"/>
      <c r="J13" s="731"/>
      <c r="K13" s="732"/>
      <c r="L13" s="731"/>
      <c r="M13" s="736"/>
      <c r="N13" s="744">
        <v>18644.694000000003</v>
      </c>
      <c r="O13" s="745">
        <v>280</v>
      </c>
      <c r="P13" s="746"/>
      <c r="Q13" s="747"/>
    </row>
    <row r="14" spans="1:17" s="723" customFormat="1" ht="12.75">
      <c r="A14" s="605" t="s">
        <v>222</v>
      </c>
      <c r="B14" s="748">
        <v>318.02500000000003</v>
      </c>
      <c r="C14" s="732">
        <v>34486.87075</v>
      </c>
      <c r="D14" s="742">
        <v>0</v>
      </c>
      <c r="E14" s="743">
        <v>0</v>
      </c>
      <c r="F14" s="731">
        <v>318.02500000000003</v>
      </c>
      <c r="G14" s="732">
        <v>34486.87075</v>
      </c>
      <c r="H14" s="732"/>
      <c r="I14" s="731"/>
      <c r="J14" s="731"/>
      <c r="K14" s="732"/>
      <c r="L14" s="731"/>
      <c r="M14" s="736"/>
      <c r="N14" s="744">
        <v>24380.4</v>
      </c>
      <c r="O14" s="745">
        <v>380</v>
      </c>
      <c r="P14" s="746"/>
      <c r="Q14" s="747"/>
    </row>
    <row r="15" spans="1:17" s="723" customFormat="1" ht="12.75">
      <c r="A15" s="605" t="s">
        <v>223</v>
      </c>
      <c r="B15" s="748">
        <v>346.25</v>
      </c>
      <c r="C15" s="732">
        <v>37711.87299999999</v>
      </c>
      <c r="D15" s="742">
        <v>0</v>
      </c>
      <c r="E15" s="743">
        <v>0</v>
      </c>
      <c r="F15" s="731">
        <v>346.25</v>
      </c>
      <c r="G15" s="732">
        <v>37711.87299999999</v>
      </c>
      <c r="H15" s="731"/>
      <c r="I15" s="731"/>
      <c r="J15" s="731"/>
      <c r="K15" s="732"/>
      <c r="L15" s="731"/>
      <c r="M15" s="736"/>
      <c r="N15" s="744">
        <v>17732.1</v>
      </c>
      <c r="O15" s="745">
        <v>260</v>
      </c>
      <c r="P15" s="746"/>
      <c r="Q15" s="747"/>
    </row>
    <row r="16" spans="1:17" s="723" customFormat="1" ht="12.75">
      <c r="A16" s="605" t="s">
        <v>224</v>
      </c>
      <c r="B16" s="749">
        <v>406.59999999999997</v>
      </c>
      <c r="C16" s="750">
        <v>43327.5275</v>
      </c>
      <c r="D16" s="742">
        <v>0</v>
      </c>
      <c r="E16" s="743">
        <v>0</v>
      </c>
      <c r="F16" s="731">
        <v>406.59999999999997</v>
      </c>
      <c r="G16" s="732">
        <v>43327.5275</v>
      </c>
      <c r="H16" s="751"/>
      <c r="I16" s="751"/>
      <c r="J16" s="731"/>
      <c r="K16" s="732"/>
      <c r="L16" s="731"/>
      <c r="M16" s="736"/>
      <c r="N16" s="752">
        <v>33357.2</v>
      </c>
      <c r="O16" s="753">
        <v>500</v>
      </c>
      <c r="P16" s="746"/>
      <c r="Q16" s="747"/>
    </row>
    <row r="17" spans="1:17" s="723" customFormat="1" ht="12.75">
      <c r="A17" s="605" t="s">
        <v>225</v>
      </c>
      <c r="B17" s="749">
        <v>416.59999999999997</v>
      </c>
      <c r="C17" s="750">
        <v>42584.382000000005</v>
      </c>
      <c r="D17" s="742">
        <v>0</v>
      </c>
      <c r="E17" s="743">
        <v>0</v>
      </c>
      <c r="F17" s="731">
        <v>416.59999999999997</v>
      </c>
      <c r="G17" s="732">
        <v>42584.382000000005</v>
      </c>
      <c r="H17" s="732"/>
      <c r="I17" s="731"/>
      <c r="J17" s="731"/>
      <c r="K17" s="732"/>
      <c r="L17" s="731"/>
      <c r="M17" s="736"/>
      <c r="N17" s="752">
        <v>21290.109999999997</v>
      </c>
      <c r="O17" s="753">
        <v>320</v>
      </c>
      <c r="P17" s="746"/>
      <c r="Q17" s="747"/>
    </row>
    <row r="18" spans="1:17" s="723" customFormat="1" ht="12.75">
      <c r="A18" s="605" t="s">
        <v>226</v>
      </c>
      <c r="B18" s="731">
        <v>295.2825</v>
      </c>
      <c r="C18" s="732">
        <v>31654.406974999998</v>
      </c>
      <c r="D18" s="742">
        <v>0</v>
      </c>
      <c r="E18" s="743">
        <v>0</v>
      </c>
      <c r="F18" s="731">
        <v>295.2825</v>
      </c>
      <c r="G18" s="732">
        <v>31654.406974999998</v>
      </c>
      <c r="H18" s="732"/>
      <c r="I18" s="731"/>
      <c r="J18" s="731"/>
      <c r="K18" s="732"/>
      <c r="L18" s="731"/>
      <c r="M18" s="736"/>
      <c r="N18" s="744">
        <v>21470.559999999998</v>
      </c>
      <c r="O18" s="745">
        <v>320</v>
      </c>
      <c r="P18" s="746"/>
      <c r="Q18" s="747"/>
    </row>
    <row r="19" spans="1:19" s="723" customFormat="1" ht="12.75">
      <c r="A19" s="619" t="s">
        <v>227</v>
      </c>
      <c r="B19" s="754">
        <v>440.438</v>
      </c>
      <c r="C19" s="755">
        <v>47450.159</v>
      </c>
      <c r="D19" s="756"/>
      <c r="E19" s="743"/>
      <c r="F19" s="754">
        <v>440.438</v>
      </c>
      <c r="G19" s="757">
        <v>47450.159</v>
      </c>
      <c r="H19" s="755"/>
      <c r="I19" s="754"/>
      <c r="J19" s="731"/>
      <c r="K19" s="731"/>
      <c r="L19" s="731"/>
      <c r="M19" s="736"/>
      <c r="N19" s="758">
        <v>18896.420000000002</v>
      </c>
      <c r="O19" s="759">
        <v>280</v>
      </c>
      <c r="P19" s="760"/>
      <c r="Q19" s="761"/>
      <c r="S19" s="762"/>
    </row>
    <row r="20" spans="1:19" s="723" customFormat="1" ht="13.5" thickBot="1">
      <c r="A20" s="763" t="s">
        <v>440</v>
      </c>
      <c r="B20" s="764">
        <f aca="true" t="shared" si="1" ref="B20:O20">SUM(B8:B19)</f>
        <v>4449.2705000000005</v>
      </c>
      <c r="C20" s="764">
        <f t="shared" si="1"/>
        <v>471350.0469749999</v>
      </c>
      <c r="D20" s="765">
        <f t="shared" si="1"/>
        <v>0</v>
      </c>
      <c r="E20" s="765">
        <f t="shared" si="1"/>
        <v>0</v>
      </c>
      <c r="F20" s="766">
        <f t="shared" si="1"/>
        <v>4449.2705000000005</v>
      </c>
      <c r="G20" s="767">
        <f t="shared" si="1"/>
        <v>471350.0469749999</v>
      </c>
      <c r="H20" s="764">
        <f t="shared" si="1"/>
        <v>1290.3000000000002</v>
      </c>
      <c r="I20" s="765">
        <f t="shared" si="1"/>
        <v>137871.5315</v>
      </c>
      <c r="J20" s="765">
        <f t="shared" si="1"/>
        <v>0</v>
      </c>
      <c r="K20" s="765">
        <f t="shared" si="1"/>
        <v>0</v>
      </c>
      <c r="L20" s="764">
        <f t="shared" si="1"/>
        <v>1290.3000000000002</v>
      </c>
      <c r="M20" s="768">
        <f t="shared" si="1"/>
        <v>137871.5315</v>
      </c>
      <c r="N20" s="769">
        <f t="shared" si="1"/>
        <v>225244.31399999998</v>
      </c>
      <c r="O20" s="769">
        <f t="shared" si="1"/>
        <v>3400</v>
      </c>
      <c r="P20" s="769">
        <f>SUM(P8:P19)</f>
        <v>86879.088</v>
      </c>
      <c r="Q20" s="770">
        <f>SUM(Q8:Q19)</f>
        <v>1300</v>
      </c>
      <c r="S20" s="762"/>
    </row>
    <row r="21" s="723" customFormat="1" ht="13.5" thickTop="1">
      <c r="S21" s="762"/>
    </row>
    <row r="22" spans="6:19" s="723" customFormat="1" ht="12.75">
      <c r="F22" s="771"/>
      <c r="G22" s="771"/>
      <c r="H22" s="772"/>
      <c r="I22" s="772"/>
      <c r="J22" s="771"/>
      <c r="K22" s="771"/>
      <c r="L22" s="771"/>
      <c r="M22" s="771"/>
      <c r="N22" s="771"/>
      <c r="O22" s="771"/>
      <c r="P22" s="762"/>
      <c r="S22" s="762"/>
    </row>
    <row r="23" spans="8:16" ht="12.75">
      <c r="H23" s="773"/>
      <c r="I23" s="773"/>
      <c r="N23" s="774"/>
      <c r="P23" s="774"/>
    </row>
    <row r="24" ht="12.75">
      <c r="P24" s="774"/>
    </row>
    <row r="25" ht="12.75">
      <c r="N25" s="775"/>
    </row>
    <row r="26" ht="12.75">
      <c r="N26" s="776"/>
    </row>
  </sheetData>
  <sheetProtection/>
  <mergeCells count="15">
    <mergeCell ref="D6:E6"/>
    <mergeCell ref="F6:G6"/>
    <mergeCell ref="H6:I6"/>
    <mergeCell ref="J6:K6"/>
    <mergeCell ref="L6:M6"/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9.140625" style="2" customWidth="1"/>
    <col min="2" max="9" width="10.8515625" style="2" customWidth="1"/>
    <col min="10" max="16384" width="9.140625" style="2" customWidth="1"/>
  </cols>
  <sheetData>
    <row r="1" spans="1:13" ht="12.75">
      <c r="A1" s="1739" t="s">
        <v>643</v>
      </c>
      <c r="B1" s="1739"/>
      <c r="C1" s="1739"/>
      <c r="D1" s="1739"/>
      <c r="E1" s="1739"/>
      <c r="F1" s="1739"/>
      <c r="G1" s="1739"/>
      <c r="H1" s="1739"/>
      <c r="I1" s="1739"/>
      <c r="J1" s="777"/>
      <c r="K1" s="777"/>
      <c r="L1" s="1739"/>
      <c r="M1" s="1739"/>
    </row>
    <row r="2" spans="1:13" ht="12.75">
      <c r="A2" s="1739" t="s">
        <v>130</v>
      </c>
      <c r="B2" s="1739"/>
      <c r="C2" s="1739"/>
      <c r="D2" s="1739"/>
      <c r="E2" s="1739"/>
      <c r="F2" s="1739"/>
      <c r="G2" s="1739"/>
      <c r="H2" s="1739"/>
      <c r="I2" s="1739"/>
      <c r="J2" s="777"/>
      <c r="K2" s="777"/>
      <c r="L2" s="590"/>
      <c r="M2" s="590"/>
    </row>
    <row r="3" spans="1:9" ht="13.5" thickBot="1">
      <c r="A3" s="778"/>
      <c r="B3" s="778"/>
      <c r="C3" s="778"/>
      <c r="D3" s="778"/>
      <c r="E3" s="778"/>
      <c r="F3" s="778"/>
      <c r="G3" s="778"/>
      <c r="H3" s="1770" t="s">
        <v>40</v>
      </c>
      <c r="I3" s="1770"/>
    </row>
    <row r="4" spans="1:9" ht="16.5" thickTop="1">
      <c r="A4" s="1771" t="s">
        <v>622</v>
      </c>
      <c r="B4" s="1772" t="s">
        <v>644</v>
      </c>
      <c r="C4" s="1772"/>
      <c r="D4" s="1772"/>
      <c r="E4" s="1773"/>
      <c r="F4" s="1772" t="s">
        <v>645</v>
      </c>
      <c r="G4" s="1772"/>
      <c r="H4" s="1772"/>
      <c r="I4" s="1773"/>
    </row>
    <row r="5" spans="1:9" ht="12.75">
      <c r="A5" s="1734"/>
      <c r="B5" s="1736" t="s">
        <v>19</v>
      </c>
      <c r="C5" s="1737"/>
      <c r="D5" s="1747" t="s">
        <v>41</v>
      </c>
      <c r="E5" s="1774"/>
      <c r="F5" s="1775" t="s">
        <v>19</v>
      </c>
      <c r="G5" s="1776"/>
      <c r="H5" s="1768" t="s">
        <v>41</v>
      </c>
      <c r="I5" s="1769"/>
    </row>
    <row r="6" spans="1:10" ht="12.75">
      <c r="A6" s="1735"/>
      <c r="B6" s="779" t="s">
        <v>13</v>
      </c>
      <c r="C6" s="780" t="s">
        <v>646</v>
      </c>
      <c r="D6" s="781" t="s">
        <v>13</v>
      </c>
      <c r="E6" s="782" t="s">
        <v>646</v>
      </c>
      <c r="F6" s="779" t="s">
        <v>13</v>
      </c>
      <c r="G6" s="783" t="s">
        <v>646</v>
      </c>
      <c r="H6" s="779" t="s">
        <v>13</v>
      </c>
      <c r="I6" s="782" t="s">
        <v>646</v>
      </c>
      <c r="J6" s="126"/>
    </row>
    <row r="7" spans="1:10" ht="12.75">
      <c r="A7" s="784" t="s">
        <v>216</v>
      </c>
      <c r="B7" s="785">
        <v>54163.06</v>
      </c>
      <c r="C7" s="786">
        <v>0.7392803128066334</v>
      </c>
      <c r="D7" s="785">
        <v>74532.06</v>
      </c>
      <c r="E7" s="787">
        <v>0.8235</v>
      </c>
      <c r="F7" s="788">
        <v>10386.87</v>
      </c>
      <c r="G7" s="789">
        <v>3.09</v>
      </c>
      <c r="H7" s="751">
        <v>26350.12</v>
      </c>
      <c r="I7" s="790">
        <v>3.1572</v>
      </c>
      <c r="J7" s="47"/>
    </row>
    <row r="8" spans="1:10" ht="12.75">
      <c r="A8" s="784" t="s">
        <v>217</v>
      </c>
      <c r="B8" s="785">
        <v>87216.62</v>
      </c>
      <c r="C8" s="786">
        <v>1.45</v>
      </c>
      <c r="D8" s="785">
        <v>93260.44</v>
      </c>
      <c r="E8" s="787">
        <v>2.56</v>
      </c>
      <c r="F8" s="788">
        <v>3614.8099999999995</v>
      </c>
      <c r="G8" s="789">
        <v>2.71</v>
      </c>
      <c r="H8" s="751">
        <v>19240.13</v>
      </c>
      <c r="I8" s="790">
        <v>3.5777</v>
      </c>
      <c r="J8" s="47"/>
    </row>
    <row r="9" spans="1:10" ht="12.75">
      <c r="A9" s="784" t="s">
        <v>218</v>
      </c>
      <c r="B9" s="791">
        <v>44212.16</v>
      </c>
      <c r="C9" s="786">
        <v>0.64</v>
      </c>
      <c r="D9" s="785">
        <v>112777.51000000001</v>
      </c>
      <c r="E9" s="787">
        <v>3.2654353261213163</v>
      </c>
      <c r="F9" s="792">
        <v>4310.22</v>
      </c>
      <c r="G9" s="789">
        <v>2.1</v>
      </c>
      <c r="H9" s="751">
        <v>42780.54</v>
      </c>
      <c r="I9" s="790">
        <v>4.127692972225222</v>
      </c>
      <c r="J9" s="47"/>
    </row>
    <row r="10" spans="1:9" ht="12.75">
      <c r="A10" s="784" t="s">
        <v>219</v>
      </c>
      <c r="B10" s="791">
        <v>45909.37</v>
      </c>
      <c r="C10" s="786">
        <v>0.36</v>
      </c>
      <c r="D10" s="785">
        <v>119761.42000000001</v>
      </c>
      <c r="E10" s="787">
        <v>3.589799225401636</v>
      </c>
      <c r="F10" s="792">
        <v>5389.099999999999</v>
      </c>
      <c r="G10" s="789">
        <v>1.49</v>
      </c>
      <c r="H10" s="751">
        <v>32375.370000000003</v>
      </c>
      <c r="I10" s="790">
        <v>5.084007451436077</v>
      </c>
    </row>
    <row r="11" spans="1:9" ht="12.75">
      <c r="A11" s="784" t="s">
        <v>220</v>
      </c>
      <c r="B11" s="791">
        <v>86020.75</v>
      </c>
      <c r="C11" s="786">
        <v>0.82</v>
      </c>
      <c r="D11" s="785"/>
      <c r="E11" s="787"/>
      <c r="F11" s="791">
        <v>7079.22</v>
      </c>
      <c r="G11" s="789">
        <v>1.5</v>
      </c>
      <c r="H11" s="751"/>
      <c r="I11" s="790"/>
    </row>
    <row r="12" spans="1:9" ht="12.75">
      <c r="A12" s="784" t="s">
        <v>221</v>
      </c>
      <c r="B12" s="791">
        <v>93480.62</v>
      </c>
      <c r="C12" s="786">
        <v>0.26</v>
      </c>
      <c r="D12" s="785"/>
      <c r="E12" s="787"/>
      <c r="F12" s="791">
        <v>3969.74</v>
      </c>
      <c r="G12" s="789">
        <v>1.21</v>
      </c>
      <c r="H12" s="751"/>
      <c r="I12" s="790"/>
    </row>
    <row r="13" spans="1:9" ht="12.75">
      <c r="A13" s="784" t="s">
        <v>222</v>
      </c>
      <c r="B13" s="791">
        <v>37572.03</v>
      </c>
      <c r="C13" s="786">
        <v>0.22</v>
      </c>
      <c r="D13" s="785"/>
      <c r="E13" s="787"/>
      <c r="F13" s="791">
        <v>3770.02</v>
      </c>
      <c r="G13" s="789">
        <v>1.01</v>
      </c>
      <c r="H13" s="793"/>
      <c r="I13" s="790"/>
    </row>
    <row r="14" spans="1:9" ht="12.75">
      <c r="A14" s="784" t="s">
        <v>223</v>
      </c>
      <c r="B14" s="794">
        <v>75260.85</v>
      </c>
      <c r="C14" s="786">
        <v>0.42</v>
      </c>
      <c r="D14" s="785"/>
      <c r="E14" s="787"/>
      <c r="F14" s="791">
        <v>6680.02</v>
      </c>
      <c r="G14" s="789">
        <v>0.98</v>
      </c>
      <c r="H14" s="793"/>
      <c r="I14" s="790"/>
    </row>
    <row r="15" spans="1:9" ht="12.75">
      <c r="A15" s="784" t="s">
        <v>224</v>
      </c>
      <c r="B15" s="794">
        <v>116403.53</v>
      </c>
      <c r="C15" s="786">
        <v>1.59</v>
      </c>
      <c r="D15" s="785"/>
      <c r="E15" s="787"/>
      <c r="F15" s="794">
        <v>16270</v>
      </c>
      <c r="G15" s="795">
        <v>1.52</v>
      </c>
      <c r="H15" s="793"/>
      <c r="I15" s="790"/>
    </row>
    <row r="16" spans="1:9" ht="12.75">
      <c r="A16" s="784" t="s">
        <v>225</v>
      </c>
      <c r="B16" s="794">
        <v>137484.17</v>
      </c>
      <c r="C16" s="786">
        <v>3.44</v>
      </c>
      <c r="D16" s="785"/>
      <c r="E16" s="787"/>
      <c r="F16" s="794">
        <v>11660.02</v>
      </c>
      <c r="G16" s="795">
        <v>2.75</v>
      </c>
      <c r="H16" s="793"/>
      <c r="I16" s="790"/>
    </row>
    <row r="17" spans="1:9" ht="12.75">
      <c r="A17" s="784" t="s">
        <v>226</v>
      </c>
      <c r="B17" s="794">
        <v>84443.89</v>
      </c>
      <c r="C17" s="786">
        <v>0.36</v>
      </c>
      <c r="D17" s="785"/>
      <c r="E17" s="787"/>
      <c r="F17" s="794">
        <v>21690.04</v>
      </c>
      <c r="G17" s="795">
        <v>2.55</v>
      </c>
      <c r="H17" s="793"/>
      <c r="I17" s="790"/>
    </row>
    <row r="18" spans="1:9" ht="12.75">
      <c r="A18" s="796" t="s">
        <v>227</v>
      </c>
      <c r="B18" s="797">
        <v>99550.12</v>
      </c>
      <c r="C18" s="798">
        <v>0.69</v>
      </c>
      <c r="D18" s="799"/>
      <c r="E18" s="800"/>
      <c r="F18" s="797">
        <v>34244.23</v>
      </c>
      <c r="G18" s="801">
        <v>3.25</v>
      </c>
      <c r="H18" s="793"/>
      <c r="I18" s="790"/>
    </row>
    <row r="19" spans="1:9" ht="13.5" thickBot="1">
      <c r="A19" s="802" t="s">
        <v>440</v>
      </c>
      <c r="B19" s="803">
        <f>SUM(B7:B18)</f>
        <v>961717.17</v>
      </c>
      <c r="C19" s="804">
        <v>1.15</v>
      </c>
      <c r="D19" s="805">
        <f>SUM(D7:D18)</f>
        <v>400331.43000000005</v>
      </c>
      <c r="E19" s="806"/>
      <c r="F19" s="807">
        <f>SUM(F7:F18)</f>
        <v>129064.29000000001</v>
      </c>
      <c r="G19" s="808">
        <v>2.39</v>
      </c>
      <c r="H19" s="809">
        <f>SUM(H7:H18)</f>
        <v>120746.16</v>
      </c>
      <c r="I19" s="806"/>
    </row>
    <row r="20" ht="13.5" thickTop="1">
      <c r="A20" s="810" t="s">
        <v>647</v>
      </c>
    </row>
    <row r="21" ht="12.75">
      <c r="A21" s="810"/>
    </row>
    <row r="25" ht="12.75">
      <c r="B25" s="811"/>
    </row>
  </sheetData>
  <sheetProtection/>
  <mergeCells count="11">
    <mergeCell ref="F5:G5"/>
    <mergeCell ref="H5:I5"/>
    <mergeCell ref="A1:I1"/>
    <mergeCell ref="L1:M1"/>
    <mergeCell ref="A2:I2"/>
    <mergeCell ref="H3:I3"/>
    <mergeCell ref="A4:A6"/>
    <mergeCell ref="B4:E4"/>
    <mergeCell ref="F4:I4"/>
    <mergeCell ref="B5:C5"/>
    <mergeCell ref="D5:E5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9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U69"/>
  <sheetViews>
    <sheetView zoomScalePageLayoutView="0" workbookViewId="0" topLeftCell="A3">
      <selection activeCell="AQ31" sqref="AQ31"/>
    </sheetView>
  </sheetViews>
  <sheetFormatPr defaultColWidth="9.140625" defaultRowHeight="15"/>
  <cols>
    <col min="1" max="1" width="3.140625" style="39" customWidth="1"/>
    <col min="2" max="2" width="36.00390625" style="39" bestFit="1" customWidth="1"/>
    <col min="3" max="3" width="0" style="39" hidden="1" customWidth="1"/>
    <col min="4" max="4" width="9.57421875" style="39" bestFit="1" customWidth="1"/>
    <col min="5" max="5" width="9.140625" style="39" customWidth="1"/>
    <col min="6" max="6" width="0" style="39" hidden="1" customWidth="1"/>
    <col min="7" max="7" width="9.140625" style="39" customWidth="1"/>
    <col min="8" max="18" width="0" style="39" hidden="1" customWidth="1"/>
    <col min="19" max="19" width="9.140625" style="39" customWidth="1"/>
    <col min="20" max="30" width="0" style="39" hidden="1" customWidth="1"/>
    <col min="31" max="31" width="9.140625" style="39" customWidth="1"/>
    <col min="32" max="34" width="0" style="39" hidden="1" customWidth="1"/>
    <col min="35" max="35" width="9.140625" style="39" customWidth="1"/>
    <col min="36" max="42" width="0" style="39" hidden="1" customWidth="1"/>
    <col min="43" max="46" width="9.140625" style="39" customWidth="1"/>
    <col min="47" max="47" width="10.140625" style="39" bestFit="1" customWidth="1"/>
    <col min="48" max="16384" width="9.140625" style="39" customWidth="1"/>
  </cols>
  <sheetData>
    <row r="1" spans="1:47" ht="15.75">
      <c r="A1" s="1778" t="s">
        <v>648</v>
      </c>
      <c r="B1" s="1778"/>
      <c r="C1" s="1778"/>
      <c r="D1" s="1778"/>
      <c r="E1" s="1778"/>
      <c r="F1" s="1778"/>
      <c r="G1" s="1778"/>
      <c r="H1" s="1778"/>
      <c r="I1" s="1778"/>
      <c r="J1" s="1778"/>
      <c r="K1" s="1778"/>
      <c r="L1" s="1778"/>
      <c r="M1" s="1778"/>
      <c r="N1" s="1778"/>
      <c r="O1" s="1778"/>
      <c r="P1" s="1778"/>
      <c r="Q1" s="1778"/>
      <c r="R1" s="1778"/>
      <c r="S1" s="1778"/>
      <c r="T1" s="1778"/>
      <c r="U1" s="1778"/>
      <c r="V1" s="1778"/>
      <c r="W1" s="1778"/>
      <c r="X1" s="1778"/>
      <c r="Y1" s="1778"/>
      <c r="Z1" s="1778"/>
      <c r="AA1" s="1778"/>
      <c r="AB1" s="1778"/>
      <c r="AC1" s="1778"/>
      <c r="AD1" s="1778"/>
      <c r="AE1" s="1778"/>
      <c r="AF1" s="1778"/>
      <c r="AG1" s="1778"/>
      <c r="AH1" s="1778"/>
      <c r="AI1" s="1778"/>
      <c r="AJ1" s="1778"/>
      <c r="AK1" s="1778"/>
      <c r="AL1" s="1778"/>
      <c r="AM1" s="1778"/>
      <c r="AN1" s="1778"/>
      <c r="AO1" s="1778"/>
      <c r="AP1" s="1778"/>
      <c r="AQ1" s="1778"/>
      <c r="AR1" s="1778"/>
      <c r="AS1" s="1778"/>
      <c r="AT1" s="1778"/>
      <c r="AU1" s="1778"/>
    </row>
    <row r="2" spans="1:47" ht="15.75">
      <c r="A2" s="1778" t="s">
        <v>649</v>
      </c>
      <c r="B2" s="1778"/>
      <c r="C2" s="1778"/>
      <c r="D2" s="1778"/>
      <c r="E2" s="1778"/>
      <c r="F2" s="1778"/>
      <c r="G2" s="1778"/>
      <c r="H2" s="1778"/>
      <c r="I2" s="1778"/>
      <c r="J2" s="1778"/>
      <c r="K2" s="1778"/>
      <c r="L2" s="1778"/>
      <c r="M2" s="1778"/>
      <c r="N2" s="1778"/>
      <c r="O2" s="1778"/>
      <c r="P2" s="1778"/>
      <c r="Q2" s="1778"/>
      <c r="R2" s="1778"/>
      <c r="S2" s="1778"/>
      <c r="T2" s="1778"/>
      <c r="U2" s="1778"/>
      <c r="V2" s="1778"/>
      <c r="W2" s="1778"/>
      <c r="X2" s="1778"/>
      <c r="Y2" s="1778"/>
      <c r="Z2" s="1778"/>
      <c r="AA2" s="1778"/>
      <c r="AB2" s="1778"/>
      <c r="AC2" s="1778"/>
      <c r="AD2" s="1778"/>
      <c r="AE2" s="1778"/>
      <c r="AF2" s="1778"/>
      <c r="AG2" s="1778"/>
      <c r="AH2" s="1778"/>
      <c r="AI2" s="1778"/>
      <c r="AJ2" s="1778"/>
      <c r="AK2" s="1778"/>
      <c r="AL2" s="1778"/>
      <c r="AM2" s="1778"/>
      <c r="AN2" s="1778"/>
      <c r="AO2" s="1778"/>
      <c r="AP2" s="1778"/>
      <c r="AQ2" s="1778"/>
      <c r="AR2" s="1778"/>
      <c r="AS2" s="1778"/>
      <c r="AT2" s="1778"/>
      <c r="AU2" s="1778"/>
    </row>
    <row r="3" spans="1:47" ht="13.5" thickBot="1">
      <c r="A3" s="1779" t="s">
        <v>650</v>
      </c>
      <c r="B3" s="1779"/>
      <c r="C3" s="1779"/>
      <c r="D3" s="1779"/>
      <c r="E3" s="1779"/>
      <c r="F3" s="1779"/>
      <c r="G3" s="1779"/>
      <c r="H3" s="1779"/>
      <c r="I3" s="1779"/>
      <c r="J3" s="1779"/>
      <c r="K3" s="1779"/>
      <c r="L3" s="1779"/>
      <c r="M3" s="1779"/>
      <c r="N3" s="1779"/>
      <c r="O3" s="1779"/>
      <c r="P3" s="1779"/>
      <c r="Q3" s="1779"/>
      <c r="R3" s="1779"/>
      <c r="S3" s="1779"/>
      <c r="T3" s="1779"/>
      <c r="U3" s="1779"/>
      <c r="V3" s="1779"/>
      <c r="W3" s="1779"/>
      <c r="X3" s="1779"/>
      <c r="Y3" s="1779"/>
      <c r="Z3" s="1779"/>
      <c r="AA3" s="1779"/>
      <c r="AB3" s="1779"/>
      <c r="AC3" s="1779"/>
      <c r="AD3" s="1779"/>
      <c r="AE3" s="1779"/>
      <c r="AF3" s="1779"/>
      <c r="AG3" s="1779"/>
      <c r="AH3" s="1779"/>
      <c r="AI3" s="1779"/>
      <c r="AJ3" s="1779"/>
      <c r="AK3" s="1779"/>
      <c r="AL3" s="1779"/>
      <c r="AM3" s="1779"/>
      <c r="AN3" s="1779"/>
      <c r="AO3" s="1779"/>
      <c r="AP3" s="1779"/>
      <c r="AQ3" s="1779"/>
      <c r="AR3" s="1779"/>
      <c r="AS3" s="1779"/>
      <c r="AT3" s="1779"/>
      <c r="AU3" s="1779"/>
    </row>
    <row r="4" spans="1:47" ht="13.5" thickTop="1">
      <c r="A4" s="1780" t="s">
        <v>651</v>
      </c>
      <c r="B4" s="1781"/>
      <c r="C4" s="812">
        <v>2010</v>
      </c>
      <c r="D4" s="812">
        <v>2011</v>
      </c>
      <c r="E4" s="812">
        <v>2012</v>
      </c>
      <c r="F4" s="813">
        <v>2013</v>
      </c>
      <c r="G4" s="813">
        <v>2013</v>
      </c>
      <c r="H4" s="813">
        <v>2013</v>
      </c>
      <c r="I4" s="813">
        <v>2013</v>
      </c>
      <c r="J4" s="813">
        <v>2013</v>
      </c>
      <c r="K4" s="813">
        <v>2013</v>
      </c>
      <c r="L4" s="813">
        <v>2013</v>
      </c>
      <c r="M4" s="813">
        <v>2014</v>
      </c>
      <c r="N4" s="813">
        <v>2014</v>
      </c>
      <c r="O4" s="813">
        <v>2014</v>
      </c>
      <c r="P4" s="813">
        <v>2014</v>
      </c>
      <c r="Q4" s="813">
        <v>2014</v>
      </c>
      <c r="R4" s="813">
        <v>2014</v>
      </c>
      <c r="S4" s="813">
        <v>2014</v>
      </c>
      <c r="T4" s="813">
        <v>2014</v>
      </c>
      <c r="U4" s="813">
        <v>2014</v>
      </c>
      <c r="V4" s="813">
        <v>2014</v>
      </c>
      <c r="W4" s="813">
        <v>2014</v>
      </c>
      <c r="X4" s="813">
        <v>2014</v>
      </c>
      <c r="Y4" s="813">
        <v>2015</v>
      </c>
      <c r="Z4" s="813">
        <v>2015</v>
      </c>
      <c r="AA4" s="813">
        <v>2015</v>
      </c>
      <c r="AB4" s="813">
        <v>2015</v>
      </c>
      <c r="AC4" s="813">
        <v>2015</v>
      </c>
      <c r="AD4" s="813">
        <v>2015</v>
      </c>
      <c r="AE4" s="813">
        <v>2015</v>
      </c>
      <c r="AF4" s="813">
        <v>2015</v>
      </c>
      <c r="AG4" s="813">
        <v>2015</v>
      </c>
      <c r="AH4" s="813">
        <v>2015</v>
      </c>
      <c r="AI4" s="813">
        <v>2015</v>
      </c>
      <c r="AJ4" s="813">
        <v>2015</v>
      </c>
      <c r="AK4" s="813">
        <v>2016</v>
      </c>
      <c r="AL4" s="813">
        <v>2016</v>
      </c>
      <c r="AM4" s="813">
        <v>2016</v>
      </c>
      <c r="AN4" s="813">
        <v>2016</v>
      </c>
      <c r="AO4" s="813">
        <v>2016</v>
      </c>
      <c r="AP4" s="813">
        <v>2016</v>
      </c>
      <c r="AQ4" s="813">
        <v>2016</v>
      </c>
      <c r="AR4" s="813">
        <v>2016</v>
      </c>
      <c r="AS4" s="813">
        <v>2016</v>
      </c>
      <c r="AT4" s="813">
        <v>2016</v>
      </c>
      <c r="AU4" s="814">
        <v>2016</v>
      </c>
    </row>
    <row r="5" spans="1:47" ht="12.75">
      <c r="A5" s="1782" t="s">
        <v>622</v>
      </c>
      <c r="B5" s="1783"/>
      <c r="C5" s="815" t="s">
        <v>605</v>
      </c>
      <c r="D5" s="815" t="s">
        <v>605</v>
      </c>
      <c r="E5" s="815" t="s">
        <v>605</v>
      </c>
      <c r="F5" s="815" t="s">
        <v>652</v>
      </c>
      <c r="G5" s="815" t="s">
        <v>605</v>
      </c>
      <c r="H5" s="815" t="s">
        <v>653</v>
      </c>
      <c r="I5" s="815" t="s">
        <v>654</v>
      </c>
      <c r="J5" s="815" t="s">
        <v>559</v>
      </c>
      <c r="K5" s="815" t="s">
        <v>308</v>
      </c>
      <c r="L5" s="815" t="s">
        <v>655</v>
      </c>
      <c r="M5" s="815" t="s">
        <v>656</v>
      </c>
      <c r="N5" s="815" t="s">
        <v>657</v>
      </c>
      <c r="O5" s="815" t="s">
        <v>658</v>
      </c>
      <c r="P5" s="815" t="s">
        <v>659</v>
      </c>
      <c r="Q5" s="815" t="s">
        <v>660</v>
      </c>
      <c r="R5" s="815" t="s">
        <v>652</v>
      </c>
      <c r="S5" s="815" t="s">
        <v>605</v>
      </c>
      <c r="T5" s="815" t="s">
        <v>653</v>
      </c>
      <c r="U5" s="815" t="s">
        <v>654</v>
      </c>
      <c r="V5" s="815" t="s">
        <v>559</v>
      </c>
      <c r="W5" s="815" t="s">
        <v>308</v>
      </c>
      <c r="X5" s="815" t="s">
        <v>655</v>
      </c>
      <c r="Y5" s="815" t="s">
        <v>656</v>
      </c>
      <c r="Z5" s="815" t="s">
        <v>657</v>
      </c>
      <c r="AA5" s="815" t="s">
        <v>658</v>
      </c>
      <c r="AB5" s="815" t="s">
        <v>659</v>
      </c>
      <c r="AC5" s="815" t="s">
        <v>660</v>
      </c>
      <c r="AD5" s="815" t="s">
        <v>652</v>
      </c>
      <c r="AE5" s="815" t="s">
        <v>605</v>
      </c>
      <c r="AF5" s="815" t="s">
        <v>653</v>
      </c>
      <c r="AG5" s="815" t="s">
        <v>654</v>
      </c>
      <c r="AH5" s="815" t="s">
        <v>559</v>
      </c>
      <c r="AI5" s="815" t="s">
        <v>308</v>
      </c>
      <c r="AJ5" s="815" t="s">
        <v>655</v>
      </c>
      <c r="AK5" s="815" t="s">
        <v>656</v>
      </c>
      <c r="AL5" s="815" t="s">
        <v>657</v>
      </c>
      <c r="AM5" s="815" t="s">
        <v>658</v>
      </c>
      <c r="AN5" s="815" t="s">
        <v>659</v>
      </c>
      <c r="AO5" s="815" t="s">
        <v>660</v>
      </c>
      <c r="AP5" s="815" t="s">
        <v>652</v>
      </c>
      <c r="AQ5" s="815" t="s">
        <v>605</v>
      </c>
      <c r="AR5" s="815" t="s">
        <v>653</v>
      </c>
      <c r="AS5" s="815" t="s">
        <v>661</v>
      </c>
      <c r="AT5" s="815" t="s">
        <v>559</v>
      </c>
      <c r="AU5" s="816" t="s">
        <v>308</v>
      </c>
    </row>
    <row r="6" spans="1:47" ht="12.75">
      <c r="A6" s="817" t="s">
        <v>662</v>
      </c>
      <c r="B6" s="810"/>
      <c r="C6" s="818"/>
      <c r="D6" s="818"/>
      <c r="E6" s="818"/>
      <c r="F6" s="818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20"/>
      <c r="S6" s="819"/>
      <c r="T6" s="819"/>
      <c r="U6" s="819"/>
      <c r="V6" s="819"/>
      <c r="W6" s="819"/>
      <c r="X6" s="819"/>
      <c r="Y6" s="819"/>
      <c r="Z6" s="819"/>
      <c r="AA6" s="819"/>
      <c r="AB6" s="819"/>
      <c r="AC6" s="819"/>
      <c r="AD6" s="819"/>
      <c r="AE6" s="819"/>
      <c r="AF6" s="819"/>
      <c r="AG6" s="819"/>
      <c r="AH6" s="819"/>
      <c r="AI6" s="819"/>
      <c r="AJ6" s="819"/>
      <c r="AK6" s="819"/>
      <c r="AL6" s="819"/>
      <c r="AM6" s="819"/>
      <c r="AN6" s="819"/>
      <c r="AO6" s="819"/>
      <c r="AP6" s="819"/>
      <c r="AQ6" s="819"/>
      <c r="AR6" s="819"/>
      <c r="AS6" s="819"/>
      <c r="AT6" s="819"/>
      <c r="AU6" s="821"/>
    </row>
    <row r="7" spans="1:47" ht="12.75">
      <c r="A7" s="817"/>
      <c r="B7" s="810" t="s">
        <v>663</v>
      </c>
      <c r="C7" s="819"/>
      <c r="D7" s="819"/>
      <c r="E7" s="819"/>
      <c r="F7" s="818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19"/>
      <c r="AJ7" s="819"/>
      <c r="AK7" s="819"/>
      <c r="AL7" s="819"/>
      <c r="AM7" s="819"/>
      <c r="AN7" s="819"/>
      <c r="AO7" s="819"/>
      <c r="AP7" s="819"/>
      <c r="AQ7" s="819"/>
      <c r="AR7" s="819"/>
      <c r="AS7" s="819"/>
      <c r="AT7" s="819"/>
      <c r="AU7" s="821"/>
    </row>
    <row r="8" spans="1:47" ht="12.75">
      <c r="A8" s="817"/>
      <c r="B8" s="1412" t="s">
        <v>664</v>
      </c>
      <c r="C8" s="818" t="s">
        <v>122</v>
      </c>
      <c r="D8" s="818">
        <v>5.5</v>
      </c>
      <c r="E8" s="820">
        <v>5</v>
      </c>
      <c r="F8" s="820">
        <v>6</v>
      </c>
      <c r="G8" s="820">
        <v>6</v>
      </c>
      <c r="H8" s="820">
        <v>5</v>
      </c>
      <c r="I8" s="820">
        <v>5</v>
      </c>
      <c r="J8" s="820">
        <v>5</v>
      </c>
      <c r="K8" s="820">
        <v>5</v>
      </c>
      <c r="L8" s="820">
        <v>5</v>
      </c>
      <c r="M8" s="820">
        <v>5</v>
      </c>
      <c r="N8" s="820">
        <v>5</v>
      </c>
      <c r="O8" s="820">
        <v>5</v>
      </c>
      <c r="P8" s="820">
        <v>5</v>
      </c>
      <c r="Q8" s="820">
        <v>5</v>
      </c>
      <c r="R8" s="820">
        <v>5</v>
      </c>
      <c r="S8" s="820">
        <v>5</v>
      </c>
      <c r="T8" s="820">
        <v>6</v>
      </c>
      <c r="U8" s="820">
        <v>6</v>
      </c>
      <c r="V8" s="820">
        <v>6</v>
      </c>
      <c r="W8" s="820">
        <v>6</v>
      </c>
      <c r="X8" s="820">
        <v>6</v>
      </c>
      <c r="Y8" s="820">
        <v>6</v>
      </c>
      <c r="Z8" s="820">
        <v>6</v>
      </c>
      <c r="AA8" s="820">
        <v>6</v>
      </c>
      <c r="AB8" s="820">
        <v>6</v>
      </c>
      <c r="AC8" s="820">
        <v>6</v>
      </c>
      <c r="AD8" s="820">
        <v>6</v>
      </c>
      <c r="AE8" s="820">
        <v>6</v>
      </c>
      <c r="AF8" s="820">
        <v>6</v>
      </c>
      <c r="AG8" s="820">
        <v>6</v>
      </c>
      <c r="AH8" s="820">
        <v>6</v>
      </c>
      <c r="AI8" s="820">
        <v>6</v>
      </c>
      <c r="AJ8" s="820">
        <v>6</v>
      </c>
      <c r="AK8" s="820">
        <v>6</v>
      </c>
      <c r="AL8" s="820">
        <v>6</v>
      </c>
      <c r="AM8" s="820">
        <v>6</v>
      </c>
      <c r="AN8" s="820">
        <v>6</v>
      </c>
      <c r="AO8" s="820">
        <v>6</v>
      </c>
      <c r="AP8" s="820">
        <v>6</v>
      </c>
      <c r="AQ8" s="820">
        <v>6</v>
      </c>
      <c r="AR8" s="820">
        <v>6</v>
      </c>
      <c r="AS8" s="820">
        <v>6</v>
      </c>
      <c r="AT8" s="820">
        <v>6</v>
      </c>
      <c r="AU8" s="822">
        <v>6</v>
      </c>
    </row>
    <row r="9" spans="1:47" ht="12.75">
      <c r="A9" s="817"/>
      <c r="B9" s="1412" t="s">
        <v>665</v>
      </c>
      <c r="C9" s="818">
        <v>5.5</v>
      </c>
      <c r="D9" s="818">
        <v>5.5</v>
      </c>
      <c r="E9" s="820">
        <v>5</v>
      </c>
      <c r="F9" s="820">
        <v>5.5</v>
      </c>
      <c r="G9" s="820">
        <v>5.5</v>
      </c>
      <c r="H9" s="820">
        <v>4.5</v>
      </c>
      <c r="I9" s="820">
        <v>4.5</v>
      </c>
      <c r="J9" s="820">
        <v>4.5</v>
      </c>
      <c r="K9" s="820">
        <v>4.5</v>
      </c>
      <c r="L9" s="820">
        <v>4.5</v>
      </c>
      <c r="M9" s="820">
        <v>4.5</v>
      </c>
      <c r="N9" s="820">
        <v>4.5</v>
      </c>
      <c r="O9" s="820">
        <v>4.5</v>
      </c>
      <c r="P9" s="820">
        <v>4.5</v>
      </c>
      <c r="Q9" s="820">
        <v>4.5</v>
      </c>
      <c r="R9" s="820">
        <v>4.5</v>
      </c>
      <c r="S9" s="820">
        <v>4.5</v>
      </c>
      <c r="T9" s="820">
        <v>5</v>
      </c>
      <c r="U9" s="820">
        <v>5</v>
      </c>
      <c r="V9" s="820">
        <v>5</v>
      </c>
      <c r="W9" s="820">
        <v>5</v>
      </c>
      <c r="X9" s="820">
        <v>5</v>
      </c>
      <c r="Y9" s="820">
        <v>5</v>
      </c>
      <c r="Z9" s="820">
        <v>5</v>
      </c>
      <c r="AA9" s="820">
        <v>5</v>
      </c>
      <c r="AB9" s="820">
        <v>5</v>
      </c>
      <c r="AC9" s="820">
        <v>5</v>
      </c>
      <c r="AD9" s="820">
        <v>5</v>
      </c>
      <c r="AE9" s="820">
        <v>5</v>
      </c>
      <c r="AF9" s="820">
        <v>5</v>
      </c>
      <c r="AG9" s="820">
        <v>5</v>
      </c>
      <c r="AH9" s="820">
        <v>5</v>
      </c>
      <c r="AI9" s="820">
        <v>5</v>
      </c>
      <c r="AJ9" s="820">
        <v>5</v>
      </c>
      <c r="AK9" s="820">
        <v>5</v>
      </c>
      <c r="AL9" s="820">
        <v>5</v>
      </c>
      <c r="AM9" s="820">
        <v>5</v>
      </c>
      <c r="AN9" s="820">
        <v>5</v>
      </c>
      <c r="AO9" s="820">
        <v>5</v>
      </c>
      <c r="AP9" s="820">
        <v>5</v>
      </c>
      <c r="AQ9" s="820">
        <v>5</v>
      </c>
      <c r="AR9" s="820">
        <v>5</v>
      </c>
      <c r="AS9" s="820">
        <v>5</v>
      </c>
      <c r="AT9" s="820">
        <v>5</v>
      </c>
      <c r="AU9" s="822">
        <v>5</v>
      </c>
    </row>
    <row r="10" spans="1:47" ht="12.75">
      <c r="A10" s="817"/>
      <c r="B10" s="1412" t="s">
        <v>666</v>
      </c>
      <c r="C10" s="818">
        <v>5.5</v>
      </c>
      <c r="D10" s="818">
        <v>5.5</v>
      </c>
      <c r="E10" s="820">
        <v>5</v>
      </c>
      <c r="F10" s="820">
        <v>5</v>
      </c>
      <c r="G10" s="820">
        <v>5</v>
      </c>
      <c r="H10" s="820">
        <v>4</v>
      </c>
      <c r="I10" s="820">
        <v>4</v>
      </c>
      <c r="J10" s="820">
        <v>4</v>
      </c>
      <c r="K10" s="820">
        <v>4</v>
      </c>
      <c r="L10" s="820">
        <v>4</v>
      </c>
      <c r="M10" s="820">
        <v>4</v>
      </c>
      <c r="N10" s="820">
        <v>4</v>
      </c>
      <c r="O10" s="820">
        <v>4</v>
      </c>
      <c r="P10" s="820">
        <v>4</v>
      </c>
      <c r="Q10" s="820">
        <v>4</v>
      </c>
      <c r="R10" s="820">
        <v>4</v>
      </c>
      <c r="S10" s="820">
        <v>4</v>
      </c>
      <c r="T10" s="820">
        <v>4</v>
      </c>
      <c r="U10" s="820">
        <v>4</v>
      </c>
      <c r="V10" s="820">
        <v>4</v>
      </c>
      <c r="W10" s="820">
        <v>4</v>
      </c>
      <c r="X10" s="820">
        <v>4</v>
      </c>
      <c r="Y10" s="820">
        <v>4</v>
      </c>
      <c r="Z10" s="820">
        <v>4</v>
      </c>
      <c r="AA10" s="820">
        <v>4</v>
      </c>
      <c r="AB10" s="820">
        <v>4</v>
      </c>
      <c r="AC10" s="820">
        <v>4</v>
      </c>
      <c r="AD10" s="820">
        <v>4</v>
      </c>
      <c r="AE10" s="820">
        <v>4</v>
      </c>
      <c r="AF10" s="820">
        <v>4</v>
      </c>
      <c r="AG10" s="820">
        <v>4</v>
      </c>
      <c r="AH10" s="820">
        <v>4</v>
      </c>
      <c r="AI10" s="820">
        <v>4</v>
      </c>
      <c r="AJ10" s="820">
        <v>4</v>
      </c>
      <c r="AK10" s="820">
        <v>4</v>
      </c>
      <c r="AL10" s="820">
        <v>4</v>
      </c>
      <c r="AM10" s="820">
        <v>4</v>
      </c>
      <c r="AN10" s="820">
        <v>4</v>
      </c>
      <c r="AO10" s="820">
        <v>4</v>
      </c>
      <c r="AP10" s="820">
        <v>4</v>
      </c>
      <c r="AQ10" s="820">
        <v>4</v>
      </c>
      <c r="AR10" s="820">
        <v>4</v>
      </c>
      <c r="AS10" s="820">
        <v>4</v>
      </c>
      <c r="AT10" s="820">
        <v>4</v>
      </c>
      <c r="AU10" s="822">
        <v>4</v>
      </c>
    </row>
    <row r="11" spans="1:47" ht="12.75">
      <c r="A11" s="823"/>
      <c r="B11" s="810" t="s">
        <v>667</v>
      </c>
      <c r="C11" s="818">
        <v>6.5</v>
      </c>
      <c r="D11" s="820">
        <v>7</v>
      </c>
      <c r="E11" s="820">
        <v>7</v>
      </c>
      <c r="F11" s="820">
        <v>8</v>
      </c>
      <c r="G11" s="820">
        <v>8</v>
      </c>
      <c r="H11" s="820">
        <v>8</v>
      </c>
      <c r="I11" s="820">
        <v>8</v>
      </c>
      <c r="J11" s="820">
        <v>8</v>
      </c>
      <c r="K11" s="820">
        <v>8</v>
      </c>
      <c r="L11" s="820">
        <v>8</v>
      </c>
      <c r="M11" s="820">
        <v>8</v>
      </c>
      <c r="N11" s="820">
        <v>8</v>
      </c>
      <c r="O11" s="820">
        <v>8</v>
      </c>
      <c r="P11" s="820">
        <v>8</v>
      </c>
      <c r="Q11" s="820">
        <v>8</v>
      </c>
      <c r="R11" s="820">
        <v>8</v>
      </c>
      <c r="S11" s="820">
        <v>8</v>
      </c>
      <c r="T11" s="820">
        <v>8</v>
      </c>
      <c r="U11" s="820">
        <v>8</v>
      </c>
      <c r="V11" s="820">
        <v>8</v>
      </c>
      <c r="W11" s="820">
        <v>8</v>
      </c>
      <c r="X11" s="820">
        <v>8</v>
      </c>
      <c r="Y11" s="820">
        <v>8</v>
      </c>
      <c r="Z11" s="820">
        <v>8</v>
      </c>
      <c r="AA11" s="820">
        <v>8</v>
      </c>
      <c r="AB11" s="820">
        <v>8</v>
      </c>
      <c r="AC11" s="820">
        <v>8</v>
      </c>
      <c r="AD11" s="820">
        <v>8</v>
      </c>
      <c r="AE11" s="820">
        <v>8</v>
      </c>
      <c r="AF11" s="820">
        <v>7</v>
      </c>
      <c r="AG11" s="820">
        <v>7</v>
      </c>
      <c r="AH11" s="820">
        <v>7</v>
      </c>
      <c r="AI11" s="820">
        <v>7</v>
      </c>
      <c r="AJ11" s="820">
        <v>7</v>
      </c>
      <c r="AK11" s="820">
        <v>7</v>
      </c>
      <c r="AL11" s="820">
        <v>7</v>
      </c>
      <c r="AM11" s="820">
        <v>7</v>
      </c>
      <c r="AN11" s="820">
        <v>7</v>
      </c>
      <c r="AO11" s="820">
        <v>7</v>
      </c>
      <c r="AP11" s="820">
        <v>7</v>
      </c>
      <c r="AQ11" s="820">
        <v>7</v>
      </c>
      <c r="AR11" s="820">
        <v>7</v>
      </c>
      <c r="AS11" s="820">
        <v>7</v>
      </c>
      <c r="AT11" s="820">
        <v>7</v>
      </c>
      <c r="AU11" s="822">
        <v>7</v>
      </c>
    </row>
    <row r="12" spans="1:47" s="819" customFormat="1" ht="12.75">
      <c r="A12" s="823"/>
      <c r="B12" s="810" t="s">
        <v>668</v>
      </c>
      <c r="AU12" s="822"/>
    </row>
    <row r="13" spans="1:47" s="819" customFormat="1" ht="12.75">
      <c r="A13" s="823"/>
      <c r="B13" s="1412" t="s">
        <v>669</v>
      </c>
      <c r="C13" s="818"/>
      <c r="D13" s="818">
        <v>1.5</v>
      </c>
      <c r="E13" s="818">
        <v>1.5</v>
      </c>
      <c r="F13" s="818">
        <v>1.5</v>
      </c>
      <c r="G13" s="820">
        <v>1.5</v>
      </c>
      <c r="H13" s="820">
        <v>1</v>
      </c>
      <c r="I13" s="820">
        <v>1</v>
      </c>
      <c r="J13" s="820">
        <v>1</v>
      </c>
      <c r="K13" s="820">
        <v>1</v>
      </c>
      <c r="L13" s="820">
        <v>1</v>
      </c>
      <c r="M13" s="820">
        <v>1</v>
      </c>
      <c r="N13" s="820">
        <v>1</v>
      </c>
      <c r="O13" s="820">
        <v>1</v>
      </c>
      <c r="P13" s="820">
        <v>1</v>
      </c>
      <c r="Q13" s="820">
        <v>1</v>
      </c>
      <c r="R13" s="820">
        <v>1</v>
      </c>
      <c r="S13" s="820">
        <v>1</v>
      </c>
      <c r="T13" s="820">
        <v>1</v>
      </c>
      <c r="U13" s="820">
        <v>1</v>
      </c>
      <c r="V13" s="820">
        <v>1</v>
      </c>
      <c r="W13" s="820">
        <v>1</v>
      </c>
      <c r="X13" s="820">
        <v>1</v>
      </c>
      <c r="Y13" s="820">
        <v>1</v>
      </c>
      <c r="Z13" s="820">
        <v>1</v>
      </c>
      <c r="AA13" s="820">
        <v>1</v>
      </c>
      <c r="AB13" s="820">
        <v>1</v>
      </c>
      <c r="AC13" s="820">
        <v>1</v>
      </c>
      <c r="AD13" s="820">
        <v>1</v>
      </c>
      <c r="AE13" s="820">
        <v>1</v>
      </c>
      <c r="AF13" s="820">
        <v>1</v>
      </c>
      <c r="AG13" s="820">
        <v>1</v>
      </c>
      <c r="AH13" s="820">
        <v>1</v>
      </c>
      <c r="AI13" s="820">
        <v>1</v>
      </c>
      <c r="AJ13" s="820">
        <v>1</v>
      </c>
      <c r="AK13" s="820">
        <v>1</v>
      </c>
      <c r="AL13" s="820">
        <v>1</v>
      </c>
      <c r="AM13" s="820">
        <v>1</v>
      </c>
      <c r="AN13" s="820">
        <v>1</v>
      </c>
      <c r="AO13" s="820">
        <v>1</v>
      </c>
      <c r="AP13" s="820">
        <v>1</v>
      </c>
      <c r="AQ13" s="820">
        <v>1</v>
      </c>
      <c r="AR13" s="820">
        <v>1</v>
      </c>
      <c r="AS13" s="820">
        <v>1</v>
      </c>
      <c r="AT13" s="820">
        <v>1</v>
      </c>
      <c r="AU13" s="822">
        <v>1</v>
      </c>
    </row>
    <row r="14" spans="1:47" s="819" customFormat="1" ht="12.75">
      <c r="A14" s="823"/>
      <c r="B14" s="1412" t="s">
        <v>670</v>
      </c>
      <c r="C14" s="824"/>
      <c r="D14" s="820">
        <v>7</v>
      </c>
      <c r="E14" s="820">
        <v>7</v>
      </c>
      <c r="F14" s="820">
        <v>6</v>
      </c>
      <c r="G14" s="820">
        <v>6</v>
      </c>
      <c r="H14" s="820">
        <v>5</v>
      </c>
      <c r="I14" s="820">
        <v>5</v>
      </c>
      <c r="J14" s="820">
        <v>5</v>
      </c>
      <c r="K14" s="820">
        <v>5</v>
      </c>
      <c r="L14" s="820">
        <v>5</v>
      </c>
      <c r="M14" s="820">
        <v>5</v>
      </c>
      <c r="N14" s="820">
        <v>5</v>
      </c>
      <c r="O14" s="820">
        <v>5</v>
      </c>
      <c r="P14" s="820">
        <v>5</v>
      </c>
      <c r="Q14" s="820">
        <v>5</v>
      </c>
      <c r="R14" s="820">
        <v>5</v>
      </c>
      <c r="S14" s="820">
        <v>5</v>
      </c>
      <c r="T14" s="820">
        <v>4</v>
      </c>
      <c r="U14" s="820">
        <v>4</v>
      </c>
      <c r="V14" s="820">
        <v>4</v>
      </c>
      <c r="W14" s="820">
        <v>4</v>
      </c>
      <c r="X14" s="820">
        <v>4</v>
      </c>
      <c r="Y14" s="820">
        <v>4</v>
      </c>
      <c r="Z14" s="820">
        <v>4</v>
      </c>
      <c r="AA14" s="820">
        <v>4</v>
      </c>
      <c r="AB14" s="820">
        <v>4</v>
      </c>
      <c r="AC14" s="820">
        <v>4</v>
      </c>
      <c r="AD14" s="820">
        <v>4</v>
      </c>
      <c r="AE14" s="820">
        <v>4</v>
      </c>
      <c r="AF14" s="820">
        <v>4</v>
      </c>
      <c r="AG14" s="820">
        <v>4</v>
      </c>
      <c r="AH14" s="820">
        <v>4</v>
      </c>
      <c r="AI14" s="820">
        <v>4</v>
      </c>
      <c r="AJ14" s="820">
        <v>4</v>
      </c>
      <c r="AK14" s="820">
        <v>4</v>
      </c>
      <c r="AL14" s="820">
        <v>4</v>
      </c>
      <c r="AM14" s="820">
        <v>4</v>
      </c>
      <c r="AN14" s="820">
        <v>4</v>
      </c>
      <c r="AO14" s="820">
        <v>4</v>
      </c>
      <c r="AP14" s="820">
        <v>4</v>
      </c>
      <c r="AQ14" s="820">
        <v>4</v>
      </c>
      <c r="AR14" s="820">
        <v>4</v>
      </c>
      <c r="AS14" s="820">
        <v>4</v>
      </c>
      <c r="AT14" s="820">
        <v>4</v>
      </c>
      <c r="AU14" s="822">
        <v>4</v>
      </c>
    </row>
    <row r="15" spans="1:47" ht="12.75">
      <c r="A15" s="823"/>
      <c r="B15" s="1412" t="s">
        <v>671</v>
      </c>
      <c r="C15" s="825" t="s">
        <v>672</v>
      </c>
      <c r="D15" s="825" t="s">
        <v>672</v>
      </c>
      <c r="E15" s="825" t="s">
        <v>672</v>
      </c>
      <c r="F15" s="825" t="s">
        <v>672</v>
      </c>
      <c r="G15" s="825" t="s">
        <v>672</v>
      </c>
      <c r="H15" s="825" t="s">
        <v>672</v>
      </c>
      <c r="I15" s="825" t="s">
        <v>672</v>
      </c>
      <c r="J15" s="825" t="s">
        <v>672</v>
      </c>
      <c r="K15" s="825" t="s">
        <v>672</v>
      </c>
      <c r="L15" s="825" t="s">
        <v>672</v>
      </c>
      <c r="M15" s="825" t="s">
        <v>672</v>
      </c>
      <c r="N15" s="825" t="s">
        <v>672</v>
      </c>
      <c r="O15" s="825" t="s">
        <v>672</v>
      </c>
      <c r="P15" s="825" t="s">
        <v>672</v>
      </c>
      <c r="Q15" s="825" t="s">
        <v>672</v>
      </c>
      <c r="R15" s="825" t="s">
        <v>672</v>
      </c>
      <c r="S15" s="825" t="s">
        <v>672</v>
      </c>
      <c r="T15" s="825" t="s">
        <v>672</v>
      </c>
      <c r="U15" s="825" t="s">
        <v>672</v>
      </c>
      <c r="V15" s="825" t="s">
        <v>672</v>
      </c>
      <c r="W15" s="825" t="s">
        <v>672</v>
      </c>
      <c r="X15" s="825" t="s">
        <v>672</v>
      </c>
      <c r="Y15" s="825" t="s">
        <v>672</v>
      </c>
      <c r="Z15" s="825" t="s">
        <v>672</v>
      </c>
      <c r="AA15" s="825" t="s">
        <v>672</v>
      </c>
      <c r="AB15" s="825" t="s">
        <v>672</v>
      </c>
      <c r="AC15" s="825" t="s">
        <v>672</v>
      </c>
      <c r="AD15" s="825" t="s">
        <v>672</v>
      </c>
      <c r="AE15" s="825" t="s">
        <v>672</v>
      </c>
      <c r="AF15" s="825" t="s">
        <v>672</v>
      </c>
      <c r="AG15" s="825" t="s">
        <v>672</v>
      </c>
      <c r="AH15" s="825" t="s">
        <v>672</v>
      </c>
      <c r="AI15" s="825" t="s">
        <v>672</v>
      </c>
      <c r="AJ15" s="825" t="s">
        <v>672</v>
      </c>
      <c r="AK15" s="825" t="s">
        <v>672</v>
      </c>
      <c r="AL15" s="825" t="s">
        <v>672</v>
      </c>
      <c r="AM15" s="825" t="s">
        <v>672</v>
      </c>
      <c r="AN15" s="825" t="s">
        <v>672</v>
      </c>
      <c r="AO15" s="825" t="s">
        <v>672</v>
      </c>
      <c r="AP15" s="825" t="s">
        <v>672</v>
      </c>
      <c r="AQ15" s="825" t="s">
        <v>672</v>
      </c>
      <c r="AR15" s="825" t="s">
        <v>672</v>
      </c>
      <c r="AS15" s="825" t="s">
        <v>672</v>
      </c>
      <c r="AT15" s="825" t="s">
        <v>672</v>
      </c>
      <c r="AU15" s="826" t="s">
        <v>672</v>
      </c>
    </row>
    <row r="16" spans="1:47" ht="12.75">
      <c r="A16" s="823"/>
      <c r="B16" s="810" t="s">
        <v>673</v>
      </c>
      <c r="C16" s="825"/>
      <c r="D16" s="827"/>
      <c r="E16" s="827"/>
      <c r="F16" s="828">
        <v>8</v>
      </c>
      <c r="G16" s="828">
        <v>8</v>
      </c>
      <c r="H16" s="828">
        <v>8</v>
      </c>
      <c r="I16" s="828">
        <v>8</v>
      </c>
      <c r="J16" s="828">
        <v>8</v>
      </c>
      <c r="K16" s="828">
        <v>8</v>
      </c>
      <c r="L16" s="828">
        <v>8</v>
      </c>
      <c r="M16" s="828">
        <v>8</v>
      </c>
      <c r="N16" s="828">
        <v>8</v>
      </c>
      <c r="O16" s="828">
        <v>8</v>
      </c>
      <c r="P16" s="828">
        <v>8</v>
      </c>
      <c r="Q16" s="828">
        <v>8</v>
      </c>
      <c r="R16" s="828">
        <v>8</v>
      </c>
      <c r="S16" s="828">
        <v>8</v>
      </c>
      <c r="T16" s="828">
        <v>8</v>
      </c>
      <c r="U16" s="828">
        <v>8</v>
      </c>
      <c r="V16" s="828">
        <v>8</v>
      </c>
      <c r="W16" s="828">
        <v>8</v>
      </c>
      <c r="X16" s="828">
        <v>8</v>
      </c>
      <c r="Y16" s="828">
        <v>8</v>
      </c>
      <c r="Z16" s="828">
        <v>8</v>
      </c>
      <c r="AA16" s="828">
        <v>8</v>
      </c>
      <c r="AB16" s="828">
        <v>8</v>
      </c>
      <c r="AC16" s="828">
        <v>8</v>
      </c>
      <c r="AD16" s="828">
        <v>8</v>
      </c>
      <c r="AE16" s="828">
        <v>8</v>
      </c>
      <c r="AF16" s="828">
        <v>7</v>
      </c>
      <c r="AG16" s="828">
        <v>7</v>
      </c>
      <c r="AH16" s="828">
        <v>7</v>
      </c>
      <c r="AI16" s="828">
        <v>7</v>
      </c>
      <c r="AJ16" s="828">
        <v>7</v>
      </c>
      <c r="AK16" s="828">
        <v>7</v>
      </c>
      <c r="AL16" s="828">
        <v>7</v>
      </c>
      <c r="AM16" s="828">
        <v>7</v>
      </c>
      <c r="AN16" s="828">
        <v>7</v>
      </c>
      <c r="AO16" s="828">
        <v>7</v>
      </c>
      <c r="AP16" s="828">
        <v>7</v>
      </c>
      <c r="AQ16" s="828">
        <v>7</v>
      </c>
      <c r="AR16" s="828">
        <v>7</v>
      </c>
      <c r="AS16" s="828">
        <v>7</v>
      </c>
      <c r="AT16" s="828">
        <v>7</v>
      </c>
      <c r="AU16" s="822">
        <v>7</v>
      </c>
    </row>
    <row r="17" spans="1:47" ht="12.75">
      <c r="A17" s="829"/>
      <c r="B17" s="830" t="s">
        <v>674</v>
      </c>
      <c r="C17" s="824">
        <v>3</v>
      </c>
      <c r="D17" s="824">
        <v>3</v>
      </c>
      <c r="E17" s="824">
        <v>3</v>
      </c>
      <c r="F17" s="831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831"/>
      <c r="AG17" s="831"/>
      <c r="AH17" s="831"/>
      <c r="AI17" s="831"/>
      <c r="AJ17" s="831"/>
      <c r="AK17" s="831"/>
      <c r="AL17" s="831"/>
      <c r="AM17" s="831"/>
      <c r="AN17" s="831"/>
      <c r="AO17" s="831"/>
      <c r="AP17" s="831"/>
      <c r="AQ17" s="831"/>
      <c r="AR17" s="831"/>
      <c r="AS17" s="831"/>
      <c r="AT17" s="831"/>
      <c r="AU17" s="832"/>
    </row>
    <row r="18" spans="1:47" ht="12.75">
      <c r="A18" s="817" t="s">
        <v>675</v>
      </c>
      <c r="B18" s="810"/>
      <c r="C18" s="833"/>
      <c r="D18" s="833"/>
      <c r="E18" s="833"/>
      <c r="F18" s="825"/>
      <c r="G18" s="825"/>
      <c r="H18" s="825"/>
      <c r="I18" s="825"/>
      <c r="J18" s="825"/>
      <c r="K18" s="825"/>
      <c r="L18" s="825"/>
      <c r="M18" s="825"/>
      <c r="N18" s="825"/>
      <c r="O18" s="825"/>
      <c r="P18" s="825"/>
      <c r="Q18" s="825"/>
      <c r="R18" s="825"/>
      <c r="S18" s="825"/>
      <c r="T18" s="825"/>
      <c r="U18" s="825"/>
      <c r="V18" s="825"/>
      <c r="W18" s="825"/>
      <c r="X18" s="825"/>
      <c r="Y18" s="825"/>
      <c r="Z18" s="825"/>
      <c r="AA18" s="825"/>
      <c r="AB18" s="825"/>
      <c r="AC18" s="825"/>
      <c r="AD18" s="825"/>
      <c r="AE18" s="825"/>
      <c r="AF18" s="825"/>
      <c r="AG18" s="825"/>
      <c r="AH18" s="825"/>
      <c r="AI18" s="825"/>
      <c r="AJ18" s="825"/>
      <c r="AK18" s="825"/>
      <c r="AL18" s="825"/>
      <c r="AM18" s="825"/>
      <c r="AN18" s="825"/>
      <c r="AO18" s="825"/>
      <c r="AP18" s="825"/>
      <c r="AQ18" s="825"/>
      <c r="AR18" s="825"/>
      <c r="AS18" s="825"/>
      <c r="AT18" s="825"/>
      <c r="AU18" s="834"/>
    </row>
    <row r="19" spans="1:47" s="819" customFormat="1" ht="12.75">
      <c r="A19" s="817"/>
      <c r="B19" s="835" t="s">
        <v>676</v>
      </c>
      <c r="C19" s="833">
        <v>8.7</v>
      </c>
      <c r="D19" s="833">
        <v>8.08</v>
      </c>
      <c r="E19" s="833">
        <v>0.1</v>
      </c>
      <c r="F19" s="833">
        <v>1.7747</v>
      </c>
      <c r="G19" s="833">
        <v>0.5529571428571429</v>
      </c>
      <c r="H19" s="833">
        <v>0.13</v>
      </c>
      <c r="I19" s="833">
        <v>0.0968</v>
      </c>
      <c r="J19" s="833">
        <v>0.04</v>
      </c>
      <c r="K19" s="833">
        <v>0.0171</v>
      </c>
      <c r="L19" s="833">
        <v>0.0112</v>
      </c>
      <c r="M19" s="833">
        <v>0.2514</v>
      </c>
      <c r="N19" s="833">
        <v>0.0769</v>
      </c>
      <c r="O19" s="833">
        <v>0.025028571428571428</v>
      </c>
      <c r="P19" s="833">
        <v>0.02</v>
      </c>
      <c r="Q19" s="833">
        <v>0.01</v>
      </c>
      <c r="R19" s="833">
        <v>0.04</v>
      </c>
      <c r="S19" s="833">
        <v>0.01</v>
      </c>
      <c r="T19" s="836">
        <v>0.0015</v>
      </c>
      <c r="U19" s="836">
        <v>0.0032</v>
      </c>
      <c r="V19" s="836">
        <v>0.3255</v>
      </c>
      <c r="W19" s="836">
        <v>0.3916</v>
      </c>
      <c r="X19" s="836">
        <v>0.059</v>
      </c>
      <c r="Y19" s="836" t="s">
        <v>3</v>
      </c>
      <c r="Z19" s="836" t="s">
        <v>3</v>
      </c>
      <c r="AA19" s="836" t="s">
        <v>3</v>
      </c>
      <c r="AB19" s="836" t="s">
        <v>3</v>
      </c>
      <c r="AC19" s="836" t="s">
        <v>3</v>
      </c>
      <c r="AD19" s="836" t="s">
        <v>3</v>
      </c>
      <c r="AE19" s="836" t="s">
        <v>3</v>
      </c>
      <c r="AF19" s="836" t="s">
        <v>3</v>
      </c>
      <c r="AG19" s="836" t="s">
        <v>3</v>
      </c>
      <c r="AH19" s="836" t="s">
        <v>3</v>
      </c>
      <c r="AI19" s="836" t="s">
        <v>3</v>
      </c>
      <c r="AJ19" s="836" t="s">
        <v>3</v>
      </c>
      <c r="AK19" s="836" t="s">
        <v>3</v>
      </c>
      <c r="AL19" s="833" t="s">
        <v>3</v>
      </c>
      <c r="AM19" s="833" t="s">
        <v>3</v>
      </c>
      <c r="AN19" s="833" t="s">
        <v>3</v>
      </c>
      <c r="AO19" s="833" t="s">
        <v>3</v>
      </c>
      <c r="AP19" s="833" t="s">
        <v>3</v>
      </c>
      <c r="AQ19" s="833" t="s">
        <v>3</v>
      </c>
      <c r="AR19" s="833" t="s">
        <v>3</v>
      </c>
      <c r="AS19" s="833" t="s">
        <v>3</v>
      </c>
      <c r="AT19" s="833" t="s">
        <v>3</v>
      </c>
      <c r="AU19" s="826" t="s">
        <v>3</v>
      </c>
    </row>
    <row r="20" spans="1:47" ht="12.75">
      <c r="A20" s="823"/>
      <c r="B20" s="835" t="s">
        <v>677</v>
      </c>
      <c r="C20" s="833">
        <v>8.13</v>
      </c>
      <c r="D20" s="833">
        <v>8.52</v>
      </c>
      <c r="E20" s="833">
        <v>1.15</v>
      </c>
      <c r="F20" s="833">
        <v>2.665178033830017</v>
      </c>
      <c r="G20" s="833">
        <v>1.1949270430302494</v>
      </c>
      <c r="H20" s="833">
        <v>0.25</v>
      </c>
      <c r="I20" s="833">
        <v>0.1401</v>
      </c>
      <c r="J20" s="833">
        <v>0.07</v>
      </c>
      <c r="K20" s="833">
        <v>0.03</v>
      </c>
      <c r="L20" s="833">
        <v>0.08</v>
      </c>
      <c r="M20" s="833">
        <v>0.4707958107442089</v>
      </c>
      <c r="N20" s="833">
        <v>0.234</v>
      </c>
      <c r="O20" s="833">
        <v>0.07589681227455514</v>
      </c>
      <c r="P20" s="833">
        <v>0.06</v>
      </c>
      <c r="Q20" s="833">
        <v>0.04</v>
      </c>
      <c r="R20" s="833">
        <v>0.13</v>
      </c>
      <c r="S20" s="833">
        <v>0.02</v>
      </c>
      <c r="T20" s="836">
        <v>0.0044</v>
      </c>
      <c r="U20" s="836">
        <v>0.0656</v>
      </c>
      <c r="V20" s="836">
        <v>0.9267</v>
      </c>
      <c r="W20" s="836">
        <v>0.5235</v>
      </c>
      <c r="X20" s="836">
        <v>0.128</v>
      </c>
      <c r="Y20" s="836">
        <v>0.1551</v>
      </c>
      <c r="Z20" s="836">
        <v>0.7409</v>
      </c>
      <c r="AA20" s="836">
        <v>1.1286</v>
      </c>
      <c r="AB20" s="836">
        <v>0.687</v>
      </c>
      <c r="AC20" s="836">
        <v>0.5904</v>
      </c>
      <c r="AD20" s="836">
        <v>0.3719</v>
      </c>
      <c r="AE20" s="836">
        <v>0.1739</v>
      </c>
      <c r="AF20" s="836">
        <v>0.9477779527559054</v>
      </c>
      <c r="AG20" s="833">
        <v>2.22</v>
      </c>
      <c r="AH20" s="833">
        <v>1.1</v>
      </c>
      <c r="AI20" s="833">
        <v>0.29</v>
      </c>
      <c r="AJ20" s="833">
        <v>0.4837</v>
      </c>
      <c r="AK20" s="833">
        <v>0.6795</v>
      </c>
      <c r="AL20" s="833">
        <v>0.35</v>
      </c>
      <c r="AM20" s="833">
        <v>0.53</v>
      </c>
      <c r="AN20" s="833">
        <v>1.0974</v>
      </c>
      <c r="AO20" s="833">
        <v>1.3361</v>
      </c>
      <c r="AP20" s="833">
        <v>0.1182</v>
      </c>
      <c r="AQ20" s="833">
        <v>0.0456</v>
      </c>
      <c r="AR20" s="833">
        <v>0.4399</v>
      </c>
      <c r="AS20" s="833">
        <v>2.0504</v>
      </c>
      <c r="AT20" s="833">
        <v>2.12</v>
      </c>
      <c r="AU20" s="826">
        <v>3.004</v>
      </c>
    </row>
    <row r="21" spans="1:47" s="837" customFormat="1" ht="12.75">
      <c r="A21" s="823"/>
      <c r="B21" s="835" t="s">
        <v>678</v>
      </c>
      <c r="C21" s="833">
        <v>8.28</v>
      </c>
      <c r="D21" s="833">
        <v>8.59</v>
      </c>
      <c r="E21" s="833">
        <v>1.96</v>
      </c>
      <c r="F21" s="833">
        <v>2.625707377362713</v>
      </c>
      <c r="G21" s="833">
        <v>1.6011029109423673</v>
      </c>
      <c r="H21" s="833">
        <v>0</v>
      </c>
      <c r="I21" s="833">
        <v>0.6906</v>
      </c>
      <c r="J21" s="833">
        <v>0.42</v>
      </c>
      <c r="K21" s="833">
        <v>0.2173</v>
      </c>
      <c r="L21" s="833">
        <v>0.4599</v>
      </c>
      <c r="M21" s="833">
        <v>0.9307730932022839</v>
      </c>
      <c r="N21" s="833" t="s">
        <v>3</v>
      </c>
      <c r="O21" s="833">
        <v>0.5262407407407408</v>
      </c>
      <c r="P21" s="833">
        <v>0.26</v>
      </c>
      <c r="Q21" s="833">
        <v>0.13</v>
      </c>
      <c r="R21" s="833">
        <v>0.38</v>
      </c>
      <c r="S21" s="833">
        <v>0.42</v>
      </c>
      <c r="T21" s="833" t="s">
        <v>3</v>
      </c>
      <c r="U21" s="833">
        <v>0.157</v>
      </c>
      <c r="V21" s="833">
        <v>0.9</v>
      </c>
      <c r="W21" s="833">
        <v>1.2073</v>
      </c>
      <c r="X21" s="833">
        <v>0.3029</v>
      </c>
      <c r="Y21" s="833">
        <v>0.2288</v>
      </c>
      <c r="Z21" s="833" t="s">
        <v>3</v>
      </c>
      <c r="AA21" s="836">
        <v>1.2528</v>
      </c>
      <c r="AB21" s="836">
        <v>0.8742</v>
      </c>
      <c r="AC21" s="836">
        <v>0.9045</v>
      </c>
      <c r="AD21" s="836">
        <v>0.6827</v>
      </c>
      <c r="AE21" s="836">
        <v>0.5648</v>
      </c>
      <c r="AF21" s="836" t="s">
        <v>3</v>
      </c>
      <c r="AG21" s="833">
        <v>3.12</v>
      </c>
      <c r="AH21" s="833">
        <v>1.57</v>
      </c>
      <c r="AI21" s="833">
        <v>0.86</v>
      </c>
      <c r="AJ21" s="833">
        <v>0.8527</v>
      </c>
      <c r="AK21" s="833">
        <v>0.8302</v>
      </c>
      <c r="AL21" s="833" t="s">
        <v>3</v>
      </c>
      <c r="AM21" s="833">
        <v>0.9821</v>
      </c>
      <c r="AN21" s="833">
        <v>1.1044</v>
      </c>
      <c r="AO21" s="833">
        <v>1.8787</v>
      </c>
      <c r="AP21" s="833">
        <v>0.4359</v>
      </c>
      <c r="AQ21" s="833">
        <v>0.3255</v>
      </c>
      <c r="AR21" s="833">
        <v>2.312</v>
      </c>
      <c r="AS21" s="833">
        <v>2.5951</v>
      </c>
      <c r="AT21" s="833">
        <v>2.3</v>
      </c>
      <c r="AU21" s="826">
        <v>3.1621084055017827</v>
      </c>
    </row>
    <row r="22" spans="1:47" ht="12.75">
      <c r="A22" s="823"/>
      <c r="B22" s="835" t="s">
        <v>679</v>
      </c>
      <c r="C22" s="833">
        <v>7.28</v>
      </c>
      <c r="D22" s="833">
        <v>8.6105</v>
      </c>
      <c r="E22" s="833">
        <v>2.72</v>
      </c>
      <c r="F22" s="833" t="s">
        <v>3</v>
      </c>
      <c r="G22" s="833">
        <v>2.713382091805048</v>
      </c>
      <c r="H22" s="833">
        <v>0</v>
      </c>
      <c r="I22" s="833">
        <v>1.0019</v>
      </c>
      <c r="J22" s="833">
        <v>0.79</v>
      </c>
      <c r="K22" s="833">
        <v>0.5</v>
      </c>
      <c r="L22" s="833">
        <v>0.75</v>
      </c>
      <c r="M22" s="833">
        <v>1.061509865470852</v>
      </c>
      <c r="N22" s="833" t="s">
        <v>3</v>
      </c>
      <c r="O22" s="833">
        <v>0.8337058823529412</v>
      </c>
      <c r="P22" s="833">
        <v>0.68</v>
      </c>
      <c r="Q22" s="833">
        <v>0.64</v>
      </c>
      <c r="R22" s="833">
        <v>2.2</v>
      </c>
      <c r="S22" s="833">
        <v>0.72</v>
      </c>
      <c r="T22" s="833" t="s">
        <v>3</v>
      </c>
      <c r="U22" s="833">
        <v>0.54</v>
      </c>
      <c r="V22" s="833">
        <v>0.9349</v>
      </c>
      <c r="W22" s="833">
        <v>0.8726</v>
      </c>
      <c r="X22" s="833">
        <v>0.5803</v>
      </c>
      <c r="Y22" s="833">
        <v>0.369</v>
      </c>
      <c r="Z22" s="833" t="s">
        <v>3</v>
      </c>
      <c r="AA22" s="836">
        <v>1.3759</v>
      </c>
      <c r="AB22" s="836">
        <v>1.1623</v>
      </c>
      <c r="AC22" s="836">
        <v>0.9827</v>
      </c>
      <c r="AD22" s="836" t="s">
        <v>3</v>
      </c>
      <c r="AE22" s="836">
        <v>0.7579</v>
      </c>
      <c r="AF22" s="836" t="s">
        <v>3</v>
      </c>
      <c r="AG22" s="833">
        <v>3.04</v>
      </c>
      <c r="AH22" s="833">
        <v>1.97</v>
      </c>
      <c r="AI22" s="833">
        <v>0.97</v>
      </c>
      <c r="AJ22" s="833">
        <v>0.9588</v>
      </c>
      <c r="AK22" s="833">
        <v>0.9434</v>
      </c>
      <c r="AL22" s="833" t="s">
        <v>3</v>
      </c>
      <c r="AM22" s="833">
        <v>1.33</v>
      </c>
      <c r="AN22" s="833">
        <v>1.2908</v>
      </c>
      <c r="AO22" s="833">
        <v>0.6016</v>
      </c>
      <c r="AP22" s="833">
        <v>0.6737</v>
      </c>
      <c r="AQ22" s="833">
        <v>0.7218</v>
      </c>
      <c r="AR22" s="833" t="s">
        <v>3</v>
      </c>
      <c r="AS22" s="833">
        <v>2.6856</v>
      </c>
      <c r="AT22" s="833">
        <v>2.74</v>
      </c>
      <c r="AU22" s="826">
        <v>3.651</v>
      </c>
    </row>
    <row r="23" spans="1:47" ht="12.75">
      <c r="A23" s="823"/>
      <c r="B23" s="810" t="s">
        <v>680</v>
      </c>
      <c r="C23" s="833" t="s">
        <v>681</v>
      </c>
      <c r="D23" s="833" t="s">
        <v>682</v>
      </c>
      <c r="E23" s="833" t="s">
        <v>682</v>
      </c>
      <c r="F23" s="833" t="s">
        <v>682</v>
      </c>
      <c r="G23" s="833" t="s">
        <v>682</v>
      </c>
      <c r="H23" s="833" t="s">
        <v>682</v>
      </c>
      <c r="I23" s="833" t="s">
        <v>682</v>
      </c>
      <c r="J23" s="833" t="s">
        <v>682</v>
      </c>
      <c r="K23" s="833" t="s">
        <v>682</v>
      </c>
      <c r="L23" s="833" t="s">
        <v>683</v>
      </c>
      <c r="M23" s="833" t="s">
        <v>683</v>
      </c>
      <c r="N23" s="833" t="s">
        <v>683</v>
      </c>
      <c r="O23" s="833" t="s">
        <v>683</v>
      </c>
      <c r="P23" s="833" t="s">
        <v>683</v>
      </c>
      <c r="Q23" s="833" t="s">
        <v>683</v>
      </c>
      <c r="R23" s="833" t="s">
        <v>683</v>
      </c>
      <c r="S23" s="833" t="s">
        <v>683</v>
      </c>
      <c r="T23" s="833" t="s">
        <v>683</v>
      </c>
      <c r="U23" s="833" t="s">
        <v>683</v>
      </c>
      <c r="V23" s="833" t="s">
        <v>683</v>
      </c>
      <c r="W23" s="833" t="s">
        <v>683</v>
      </c>
      <c r="X23" s="833" t="s">
        <v>683</v>
      </c>
      <c r="Y23" s="833" t="s">
        <v>683</v>
      </c>
      <c r="Z23" s="833" t="s">
        <v>683</v>
      </c>
      <c r="AA23" s="833" t="s">
        <v>683</v>
      </c>
      <c r="AB23" s="833" t="s">
        <v>683</v>
      </c>
      <c r="AC23" s="833" t="s">
        <v>683</v>
      </c>
      <c r="AD23" s="833" t="s">
        <v>684</v>
      </c>
      <c r="AE23" s="833" t="s">
        <v>685</v>
      </c>
      <c r="AF23" s="833" t="s">
        <v>685</v>
      </c>
      <c r="AG23" s="833" t="s">
        <v>685</v>
      </c>
      <c r="AH23" s="833" t="s">
        <v>685</v>
      </c>
      <c r="AI23" s="833" t="s">
        <v>685</v>
      </c>
      <c r="AJ23" s="833" t="s">
        <v>685</v>
      </c>
      <c r="AK23" s="833" t="s">
        <v>686</v>
      </c>
      <c r="AL23" s="833" t="s">
        <v>686</v>
      </c>
      <c r="AM23" s="833" t="s">
        <v>686</v>
      </c>
      <c r="AN23" s="833" t="s">
        <v>686</v>
      </c>
      <c r="AO23" s="833" t="s">
        <v>686</v>
      </c>
      <c r="AP23" s="833" t="s">
        <v>686</v>
      </c>
      <c r="AQ23" s="833" t="s">
        <v>686</v>
      </c>
      <c r="AR23" s="833" t="s">
        <v>686</v>
      </c>
      <c r="AS23" s="833" t="s">
        <v>686</v>
      </c>
      <c r="AT23" s="833" t="s">
        <v>686</v>
      </c>
      <c r="AU23" s="826" t="s">
        <v>686</v>
      </c>
    </row>
    <row r="24" spans="1:47" ht="12.75">
      <c r="A24" s="823"/>
      <c r="B24" s="830" t="s">
        <v>687</v>
      </c>
      <c r="C24" s="833" t="s">
        <v>688</v>
      </c>
      <c r="D24" s="833" t="s">
        <v>689</v>
      </c>
      <c r="E24" s="833" t="s">
        <v>689</v>
      </c>
      <c r="F24" s="833" t="s">
        <v>689</v>
      </c>
      <c r="G24" s="833" t="s">
        <v>689</v>
      </c>
      <c r="H24" s="833" t="s">
        <v>690</v>
      </c>
      <c r="I24" s="833" t="s">
        <v>690</v>
      </c>
      <c r="J24" s="833" t="s">
        <v>690</v>
      </c>
      <c r="K24" s="833" t="s">
        <v>689</v>
      </c>
      <c r="L24" s="833" t="s">
        <v>689</v>
      </c>
      <c r="M24" s="833" t="s">
        <v>689</v>
      </c>
      <c r="N24" s="833" t="s">
        <v>689</v>
      </c>
      <c r="O24" s="833" t="s">
        <v>689</v>
      </c>
      <c r="P24" s="833" t="s">
        <v>689</v>
      </c>
      <c r="Q24" s="833" t="s">
        <v>689</v>
      </c>
      <c r="R24" s="833" t="s">
        <v>689</v>
      </c>
      <c r="S24" s="833" t="s">
        <v>689</v>
      </c>
      <c r="T24" s="833" t="s">
        <v>689</v>
      </c>
      <c r="U24" s="833" t="s">
        <v>689</v>
      </c>
      <c r="V24" s="833" t="s">
        <v>689</v>
      </c>
      <c r="W24" s="833" t="s">
        <v>689</v>
      </c>
      <c r="X24" s="833" t="s">
        <v>689</v>
      </c>
      <c r="Y24" s="833" t="s">
        <v>689</v>
      </c>
      <c r="Z24" s="833" t="s">
        <v>689</v>
      </c>
      <c r="AA24" s="833" t="s">
        <v>689</v>
      </c>
      <c r="AB24" s="833" t="s">
        <v>689</v>
      </c>
      <c r="AC24" s="833" t="s">
        <v>689</v>
      </c>
      <c r="AD24" s="833" t="s">
        <v>689</v>
      </c>
      <c r="AE24" s="833" t="s">
        <v>689</v>
      </c>
      <c r="AF24" s="833" t="s">
        <v>689</v>
      </c>
      <c r="AG24" s="833" t="s">
        <v>689</v>
      </c>
      <c r="AH24" s="833" t="s">
        <v>689</v>
      </c>
      <c r="AI24" s="833" t="s">
        <v>689</v>
      </c>
      <c r="AJ24" s="833" t="s">
        <v>689</v>
      </c>
      <c r="AK24" s="833" t="s">
        <v>689</v>
      </c>
      <c r="AL24" s="833" t="s">
        <v>689</v>
      </c>
      <c r="AM24" s="833" t="s">
        <v>689</v>
      </c>
      <c r="AN24" s="833" t="s">
        <v>689</v>
      </c>
      <c r="AO24" s="833" t="s">
        <v>689</v>
      </c>
      <c r="AP24" s="833" t="s">
        <v>689</v>
      </c>
      <c r="AQ24" s="833" t="s">
        <v>689</v>
      </c>
      <c r="AR24" s="833" t="s">
        <v>689</v>
      </c>
      <c r="AS24" s="833" t="s">
        <v>689</v>
      </c>
      <c r="AT24" s="833" t="s">
        <v>689</v>
      </c>
      <c r="AU24" s="826" t="s">
        <v>689</v>
      </c>
    </row>
    <row r="25" spans="1:47" ht="12.75">
      <c r="A25" s="838" t="s">
        <v>691</v>
      </c>
      <c r="B25" s="839"/>
      <c r="C25" s="840">
        <v>6.57</v>
      </c>
      <c r="D25" s="840">
        <v>8.22</v>
      </c>
      <c r="E25" s="840">
        <v>0.86</v>
      </c>
      <c r="F25" s="840">
        <v>1.3649886601894599</v>
      </c>
      <c r="G25" s="840">
        <v>0.86</v>
      </c>
      <c r="H25" s="840">
        <v>0.3</v>
      </c>
      <c r="I25" s="840">
        <v>0.27</v>
      </c>
      <c r="J25" s="840">
        <v>0.25</v>
      </c>
      <c r="K25" s="840">
        <v>0.22459140275275666</v>
      </c>
      <c r="L25" s="840">
        <v>0.20374838574155063</v>
      </c>
      <c r="M25" s="840">
        <v>0.21</v>
      </c>
      <c r="N25" s="840">
        <v>0.20773918429166563</v>
      </c>
      <c r="O25" s="840">
        <v>0.2017363513916063</v>
      </c>
      <c r="P25" s="840">
        <v>0.19</v>
      </c>
      <c r="Q25" s="840">
        <v>0.19</v>
      </c>
      <c r="R25" s="840">
        <v>0.18</v>
      </c>
      <c r="S25" s="840">
        <v>0.1633696910001769</v>
      </c>
      <c r="T25" s="840">
        <v>0.15</v>
      </c>
      <c r="U25" s="840">
        <v>0.17</v>
      </c>
      <c r="V25" s="840">
        <v>1.03</v>
      </c>
      <c r="W25" s="840">
        <v>0.42</v>
      </c>
      <c r="X25" s="841">
        <v>0.15</v>
      </c>
      <c r="Y25" s="840">
        <v>0.15</v>
      </c>
      <c r="Z25" s="840">
        <v>2.23</v>
      </c>
      <c r="AA25" s="840">
        <v>1.8</v>
      </c>
      <c r="AB25" s="840">
        <v>0.64</v>
      </c>
      <c r="AC25" s="840">
        <v>0.44</v>
      </c>
      <c r="AD25" s="840">
        <v>0.24</v>
      </c>
      <c r="AE25" s="840">
        <v>1.01</v>
      </c>
      <c r="AF25" s="840">
        <v>0.7392803128066334</v>
      </c>
      <c r="AG25" s="840">
        <v>1.45</v>
      </c>
      <c r="AH25" s="840">
        <v>0.64</v>
      </c>
      <c r="AI25" s="840">
        <v>0.36</v>
      </c>
      <c r="AJ25" s="840">
        <v>0.82</v>
      </c>
      <c r="AK25" s="840">
        <v>0.26</v>
      </c>
      <c r="AL25" s="840">
        <v>0.22</v>
      </c>
      <c r="AM25" s="840">
        <v>0.42</v>
      </c>
      <c r="AN25" s="840">
        <v>1.59</v>
      </c>
      <c r="AO25" s="840">
        <v>3.44</v>
      </c>
      <c r="AP25" s="840">
        <v>0.36</v>
      </c>
      <c r="AQ25" s="840">
        <v>0.69</v>
      </c>
      <c r="AR25" s="840">
        <v>0.82</v>
      </c>
      <c r="AS25" s="840">
        <v>2.56</v>
      </c>
      <c r="AT25" s="840">
        <v>3.2654353261213163</v>
      </c>
      <c r="AU25" s="842">
        <v>3.589799225401636</v>
      </c>
    </row>
    <row r="26" spans="1:47" ht="12.75">
      <c r="A26" s="843" t="s">
        <v>692</v>
      </c>
      <c r="B26" s="844"/>
      <c r="C26" s="845"/>
      <c r="D26" s="845"/>
      <c r="E26" s="846">
        <v>6.171809923677013</v>
      </c>
      <c r="F26" s="840">
        <v>5.2</v>
      </c>
      <c r="G26" s="840">
        <v>5.25</v>
      </c>
      <c r="H26" s="840">
        <v>5.13</v>
      </c>
      <c r="I26" s="840">
        <v>5.01</v>
      </c>
      <c r="J26" s="840">
        <v>4.89</v>
      </c>
      <c r="K26" s="840">
        <v>4.86</v>
      </c>
      <c r="L26" s="840">
        <v>4.75</v>
      </c>
      <c r="M26" s="840">
        <v>4.68</v>
      </c>
      <c r="N26" s="840">
        <v>4.61</v>
      </c>
      <c r="O26" s="840">
        <v>4.45</v>
      </c>
      <c r="P26" s="840">
        <v>4.3</v>
      </c>
      <c r="Q26" s="840">
        <v>4.26</v>
      </c>
      <c r="R26" s="840">
        <v>4.22</v>
      </c>
      <c r="S26" s="840">
        <v>4.093039677595375</v>
      </c>
      <c r="T26" s="840">
        <v>3.99</v>
      </c>
      <c r="U26" s="840">
        <v>3.9028606805380788</v>
      </c>
      <c r="V26" s="840">
        <v>3.7938564896258735</v>
      </c>
      <c r="W26" s="840">
        <v>3.813646481799705</v>
      </c>
      <c r="X26" s="841">
        <v>3.76</v>
      </c>
      <c r="Y26" s="840">
        <v>3.7486832454511747</v>
      </c>
      <c r="Z26" s="840">
        <v>3.84</v>
      </c>
      <c r="AA26" s="840">
        <v>3.79</v>
      </c>
      <c r="AB26" s="840">
        <v>4.07</v>
      </c>
      <c r="AC26" s="840">
        <v>4.06</v>
      </c>
      <c r="AD26" s="840">
        <v>4.05</v>
      </c>
      <c r="AE26" s="840">
        <v>3.94</v>
      </c>
      <c r="AF26" s="840">
        <v>3.9</v>
      </c>
      <c r="AG26" s="840">
        <v>3.73</v>
      </c>
      <c r="AH26" s="840">
        <v>3.55</v>
      </c>
      <c r="AI26" s="840">
        <v>3.52</v>
      </c>
      <c r="AJ26" s="840">
        <v>3.37</v>
      </c>
      <c r="AK26" s="840">
        <v>3.3209337778655517</v>
      </c>
      <c r="AL26" s="840">
        <v>3.15</v>
      </c>
      <c r="AM26" s="840">
        <v>3.064653314912344</v>
      </c>
      <c r="AN26" s="840">
        <v>2.94</v>
      </c>
      <c r="AO26" s="840">
        <v>3.07</v>
      </c>
      <c r="AP26" s="840">
        <v>3.09</v>
      </c>
      <c r="AQ26" s="840">
        <v>3.28</v>
      </c>
      <c r="AR26" s="840">
        <v>3.29</v>
      </c>
      <c r="AS26" s="840">
        <v>3.27</v>
      </c>
      <c r="AT26" s="840">
        <v>3.3</v>
      </c>
      <c r="AU26" s="842"/>
    </row>
    <row r="27" spans="1:47" ht="12.75">
      <c r="A27" s="843" t="s">
        <v>693</v>
      </c>
      <c r="B27" s="847"/>
      <c r="C27" s="845"/>
      <c r="D27" s="845"/>
      <c r="E27" s="848">
        <v>12.402829832416426</v>
      </c>
      <c r="F27" s="840">
        <v>12.34</v>
      </c>
      <c r="G27" s="840">
        <v>12.09</v>
      </c>
      <c r="H27" s="840">
        <v>12.1</v>
      </c>
      <c r="I27" s="840">
        <v>11.95</v>
      </c>
      <c r="J27" s="840">
        <v>11.78</v>
      </c>
      <c r="K27" s="840">
        <v>11.79</v>
      </c>
      <c r="L27" s="840">
        <v>11.48</v>
      </c>
      <c r="M27" s="840">
        <v>11.53</v>
      </c>
      <c r="N27" s="840">
        <v>11.37</v>
      </c>
      <c r="O27" s="840">
        <v>11.18</v>
      </c>
      <c r="P27" s="840">
        <v>10.915791628170691</v>
      </c>
      <c r="Q27" s="840">
        <v>10.82</v>
      </c>
      <c r="R27" s="840">
        <v>10.81</v>
      </c>
      <c r="S27" s="840">
        <v>10.54995071060591</v>
      </c>
      <c r="T27" s="840">
        <v>10.3</v>
      </c>
      <c r="U27" s="840">
        <v>10.226252086741528</v>
      </c>
      <c r="V27" s="840">
        <v>10.135310047775658</v>
      </c>
      <c r="W27" s="840">
        <v>9.937237232078088</v>
      </c>
      <c r="X27" s="841">
        <v>9.94</v>
      </c>
      <c r="Y27" s="840">
        <v>9.818236657250683</v>
      </c>
      <c r="Z27" s="840">
        <v>9.67</v>
      </c>
      <c r="AA27" s="840">
        <v>9.56</v>
      </c>
      <c r="AB27" s="840">
        <v>9.64</v>
      </c>
      <c r="AC27" s="840">
        <v>9.65</v>
      </c>
      <c r="AD27" s="840">
        <v>9.59</v>
      </c>
      <c r="AE27" s="840">
        <v>9.62</v>
      </c>
      <c r="AF27" s="840">
        <v>9.61</v>
      </c>
      <c r="AG27" s="840">
        <v>9.54</v>
      </c>
      <c r="AH27" s="840">
        <v>9.46</v>
      </c>
      <c r="AI27" s="840">
        <v>9.47</v>
      </c>
      <c r="AJ27" s="840">
        <v>9.44</v>
      </c>
      <c r="AK27" s="840">
        <v>9.292191527361625</v>
      </c>
      <c r="AL27" s="840">
        <v>9.2</v>
      </c>
      <c r="AM27" s="840">
        <v>9.16820383701169</v>
      </c>
      <c r="AN27" s="840">
        <v>9.06</v>
      </c>
      <c r="AO27" s="840">
        <v>9.04</v>
      </c>
      <c r="AP27" s="840">
        <v>8.98</v>
      </c>
      <c r="AQ27" s="840">
        <v>8.86</v>
      </c>
      <c r="AR27" s="840">
        <v>8.88</v>
      </c>
      <c r="AS27" s="840">
        <v>8.77</v>
      </c>
      <c r="AT27" s="840">
        <v>8.62</v>
      </c>
      <c r="AU27" s="842"/>
    </row>
    <row r="28" spans="1:47" ht="13.5" thickBot="1">
      <c r="A28" s="849" t="s">
        <v>694</v>
      </c>
      <c r="B28" s="850"/>
      <c r="C28" s="851"/>
      <c r="D28" s="851"/>
      <c r="E28" s="851"/>
      <c r="F28" s="852">
        <v>9.84</v>
      </c>
      <c r="G28" s="852">
        <v>9.83</v>
      </c>
      <c r="H28" s="852">
        <v>9.63</v>
      </c>
      <c r="I28" s="852">
        <v>9.35</v>
      </c>
      <c r="J28" s="852">
        <v>9.23</v>
      </c>
      <c r="K28" s="852">
        <v>9.03</v>
      </c>
      <c r="L28" s="852">
        <v>8.86</v>
      </c>
      <c r="M28" s="852">
        <v>8.75</v>
      </c>
      <c r="N28" s="852">
        <v>8.58</v>
      </c>
      <c r="O28" s="852">
        <v>8.55</v>
      </c>
      <c r="P28" s="852">
        <v>8.38</v>
      </c>
      <c r="Q28" s="852">
        <v>8.31</v>
      </c>
      <c r="R28" s="852">
        <v>8.23</v>
      </c>
      <c r="S28" s="852">
        <v>8.36</v>
      </c>
      <c r="T28" s="852">
        <v>7.68</v>
      </c>
      <c r="U28" s="852">
        <v>7.9</v>
      </c>
      <c r="V28" s="852">
        <v>7.73</v>
      </c>
      <c r="W28" s="852">
        <v>7.46</v>
      </c>
      <c r="X28" s="852">
        <v>7.44</v>
      </c>
      <c r="Y28" s="852">
        <v>7.49</v>
      </c>
      <c r="Z28" s="852">
        <v>7.51</v>
      </c>
      <c r="AA28" s="852">
        <v>7.52</v>
      </c>
      <c r="AB28" s="852">
        <v>7.68</v>
      </c>
      <c r="AC28" s="852">
        <v>7.76</v>
      </c>
      <c r="AD28" s="852">
        <v>7.69</v>
      </c>
      <c r="AE28" s="852">
        <v>7.88</v>
      </c>
      <c r="AF28" s="852">
        <v>7.18</v>
      </c>
      <c r="AG28" s="852">
        <v>7.21</v>
      </c>
      <c r="AH28" s="852">
        <v>7.22</v>
      </c>
      <c r="AI28" s="852">
        <v>7.04</v>
      </c>
      <c r="AJ28" s="852">
        <v>6.91</v>
      </c>
      <c r="AK28" s="852">
        <v>6.82</v>
      </c>
      <c r="AL28" s="852">
        <v>6.58</v>
      </c>
      <c r="AM28" s="852">
        <v>6.46</v>
      </c>
      <c r="AN28" s="852">
        <v>6.32</v>
      </c>
      <c r="AO28" s="852">
        <v>6.29</v>
      </c>
      <c r="AP28" s="852">
        <v>6.27</v>
      </c>
      <c r="AQ28" s="852">
        <v>6.54</v>
      </c>
      <c r="AR28" s="852">
        <v>6.1</v>
      </c>
      <c r="AS28" s="852">
        <v>6.23</v>
      </c>
      <c r="AT28" s="852">
        <v>6.43</v>
      </c>
      <c r="AU28" s="853">
        <v>6.55</v>
      </c>
    </row>
    <row r="29" spans="1:12" ht="13.5" thickTop="1">
      <c r="A29" s="854"/>
      <c r="B29" s="855"/>
      <c r="C29" s="818"/>
      <c r="D29" s="818"/>
      <c r="E29" s="818"/>
      <c r="G29" s="833"/>
      <c r="H29" s="833"/>
      <c r="I29" s="833"/>
      <c r="J29" s="833"/>
      <c r="K29" s="833"/>
      <c r="L29" s="833"/>
    </row>
    <row r="30" spans="1:47" ht="12.75">
      <c r="A30" s="856" t="s">
        <v>695</v>
      </c>
      <c r="B30" s="81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</row>
    <row r="31" spans="1:6" ht="12.75">
      <c r="A31" s="857" t="s">
        <v>696</v>
      </c>
      <c r="B31" s="44"/>
      <c r="C31" s="44"/>
      <c r="D31" s="44"/>
      <c r="E31" s="44"/>
      <c r="F31" s="44"/>
    </row>
    <row r="32" spans="1:4" ht="12.75">
      <c r="A32" s="858" t="s">
        <v>697</v>
      </c>
      <c r="B32" s="858"/>
      <c r="C32" s="858"/>
      <c r="D32" s="858"/>
    </row>
    <row r="33" spans="1:2" ht="12.75">
      <c r="A33" s="1777" t="s">
        <v>698</v>
      </c>
      <c r="B33" s="1777"/>
    </row>
    <row r="34" spans="1:2" ht="12.75">
      <c r="A34" s="1777"/>
      <c r="B34" s="1777"/>
    </row>
    <row r="35" spans="1:2" ht="12.75">
      <c r="A35" s="859"/>
      <c r="B35" s="810"/>
    </row>
    <row r="36" spans="1:2" ht="12.75">
      <c r="A36" s="810"/>
      <c r="B36" s="810"/>
    </row>
    <row r="37" spans="1:2" ht="12.75">
      <c r="A37" s="810"/>
      <c r="B37" s="835"/>
    </row>
    <row r="38" spans="1:2" ht="12.75">
      <c r="A38" s="810"/>
      <c r="B38" s="810"/>
    </row>
    <row r="39" spans="1:2" ht="12.75">
      <c r="A39" s="810"/>
      <c r="B39" s="810"/>
    </row>
    <row r="40" spans="1:2" ht="12.75">
      <c r="A40" s="810"/>
      <c r="B40" s="810"/>
    </row>
    <row r="41" spans="1:2" ht="12.75">
      <c r="A41" s="810"/>
      <c r="B41" s="810"/>
    </row>
    <row r="42" spans="1:2" ht="12.75">
      <c r="A42" s="810"/>
      <c r="B42" s="810"/>
    </row>
    <row r="43" spans="1:2" ht="12.75">
      <c r="A43" s="810"/>
      <c r="B43" s="810"/>
    </row>
    <row r="44" spans="1:2" ht="12.75">
      <c r="A44" s="859"/>
      <c r="B44" s="810"/>
    </row>
    <row r="45" spans="1:2" ht="12.75">
      <c r="A45" s="859"/>
      <c r="B45" s="835"/>
    </row>
    <row r="46" spans="1:2" ht="12.75">
      <c r="A46" s="810"/>
      <c r="B46" s="835"/>
    </row>
    <row r="47" spans="1:2" ht="12.75">
      <c r="A47" s="810"/>
      <c r="B47" s="835"/>
    </row>
    <row r="48" spans="1:2" ht="12.75">
      <c r="A48" s="810"/>
      <c r="B48" s="835"/>
    </row>
    <row r="49" spans="1:2" ht="12.75">
      <c r="A49" s="810"/>
      <c r="B49" s="810"/>
    </row>
    <row r="50" spans="1:2" ht="12.75">
      <c r="A50" s="810"/>
      <c r="B50" s="810"/>
    </row>
    <row r="51" spans="1:2" ht="12.75">
      <c r="A51" s="860"/>
      <c r="B51" s="861"/>
    </row>
    <row r="52" spans="1:2" ht="12.75">
      <c r="A52" s="859"/>
      <c r="B52" s="810"/>
    </row>
    <row r="53" spans="1:2" ht="12.75">
      <c r="A53" s="810"/>
      <c r="B53" s="859"/>
    </row>
    <row r="54" spans="1:2" ht="12.75">
      <c r="A54" s="810"/>
      <c r="B54" s="810"/>
    </row>
    <row r="55" spans="1:2" ht="12.75">
      <c r="A55" s="810"/>
      <c r="B55" s="810"/>
    </row>
    <row r="56" spans="1:2" ht="12.75">
      <c r="A56" s="810"/>
      <c r="B56" s="810"/>
    </row>
    <row r="57" spans="1:2" ht="12.75">
      <c r="A57" s="810"/>
      <c r="B57" s="810"/>
    </row>
    <row r="58" spans="1:2" ht="12.75">
      <c r="A58" s="810"/>
      <c r="B58" s="810"/>
    </row>
    <row r="59" spans="1:2" ht="12.75">
      <c r="A59" s="810"/>
      <c r="B59" s="810"/>
    </row>
    <row r="60" spans="1:2" ht="12.75">
      <c r="A60" s="810"/>
      <c r="B60" s="810"/>
    </row>
    <row r="61" spans="1:2" ht="12.75">
      <c r="A61" s="810"/>
      <c r="B61" s="859"/>
    </row>
    <row r="62" spans="1:2" ht="12.75">
      <c r="A62" s="810"/>
      <c r="B62" s="810"/>
    </row>
    <row r="63" spans="1:2" ht="12.75">
      <c r="A63" s="810"/>
      <c r="B63" s="835"/>
    </row>
    <row r="64" spans="1:2" ht="12.75">
      <c r="A64" s="810"/>
      <c r="B64" s="835"/>
    </row>
    <row r="65" spans="1:2" ht="12.75">
      <c r="A65" s="810"/>
      <c r="B65" s="835"/>
    </row>
    <row r="66" spans="1:2" ht="12.75">
      <c r="A66" s="810"/>
      <c r="B66" s="835"/>
    </row>
    <row r="67" spans="1:2" ht="12.75">
      <c r="A67" s="857"/>
      <c r="B67" s="857"/>
    </row>
    <row r="68" spans="1:2" ht="12.75">
      <c r="A68" s="835"/>
      <c r="B68" s="819"/>
    </row>
    <row r="69" ht="12.75">
      <c r="A69" s="862"/>
    </row>
  </sheetData>
  <sheetProtection/>
  <mergeCells count="7">
    <mergeCell ref="A34:B34"/>
    <mergeCell ref="A1:AU1"/>
    <mergeCell ref="A2:AU2"/>
    <mergeCell ref="A3:AU3"/>
    <mergeCell ref="A4:B4"/>
    <mergeCell ref="A5:B5"/>
    <mergeCell ref="A33:B33"/>
  </mergeCells>
  <dataValidations count="1">
    <dataValidation type="textLength" allowBlank="1" showInputMessage="1" showErrorMessage="1" sqref="F7:F12">
      <formula1>11111</formula1>
      <formula2>99999</formula2>
    </dataValidation>
  </dataValidations>
  <printOptions/>
  <pageMargins left="0.7" right="0.7" top="0.75" bottom="0.75" header="0.3" footer="0.3"/>
  <pageSetup horizontalDpi="600" verticalDpi="600" orientation="landscape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J25" sqref="J25"/>
    </sheetView>
  </sheetViews>
  <sheetFormatPr defaultColWidth="9.140625" defaultRowHeight="15"/>
  <cols>
    <col min="1" max="2" width="9.140625" style="868" customWidth="1"/>
    <col min="3" max="16384" width="9.140625" style="865" customWidth="1"/>
  </cols>
  <sheetData>
    <row r="1" spans="1:12" ht="12.75">
      <c r="A1" s="863"/>
      <c r="B1" s="1549" t="s">
        <v>699</v>
      </c>
      <c r="C1" s="1549"/>
      <c r="D1" s="1549"/>
      <c r="E1" s="1549"/>
      <c r="F1" s="1549"/>
      <c r="G1" s="1549"/>
      <c r="H1" s="1549"/>
      <c r="I1" s="1549"/>
      <c r="J1" s="1549"/>
      <c r="K1" s="1549"/>
      <c r="L1" s="1549"/>
    </row>
    <row r="2" spans="1:12" ht="15.75">
      <c r="A2" s="863"/>
      <c r="B2" s="1784" t="s">
        <v>132</v>
      </c>
      <c r="C2" s="1784"/>
      <c r="D2" s="1784"/>
      <c r="E2" s="1784"/>
      <c r="F2" s="1784"/>
      <c r="G2" s="1784"/>
      <c r="H2" s="1784"/>
      <c r="I2" s="1784"/>
      <c r="J2" s="1784"/>
      <c r="K2" s="1784"/>
      <c r="L2" s="1784"/>
    </row>
    <row r="3" spans="1:7" ht="12.75">
      <c r="A3" s="864"/>
      <c r="B3" s="864"/>
      <c r="C3" s="866"/>
      <c r="D3" s="867"/>
      <c r="E3" s="867"/>
      <c r="F3" s="867"/>
      <c r="G3" s="867"/>
    </row>
    <row r="4" spans="2:12" ht="12.75" thickBot="1"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 t="s">
        <v>700</v>
      </c>
    </row>
    <row r="5" spans="2:12" ht="13.5" thickTop="1">
      <c r="B5" s="1785" t="s">
        <v>622</v>
      </c>
      <c r="C5" s="1787" t="s">
        <v>701</v>
      </c>
      <c r="D5" s="1787"/>
      <c r="E5" s="1787"/>
      <c r="F5" s="1787"/>
      <c r="G5" s="1788"/>
      <c r="H5" s="1789" t="s">
        <v>702</v>
      </c>
      <c r="I5" s="1790"/>
      <c r="J5" s="1790"/>
      <c r="K5" s="1790"/>
      <c r="L5" s="1791"/>
    </row>
    <row r="6" spans="2:12" ht="12.75">
      <c r="B6" s="1786"/>
      <c r="C6" s="870" t="s">
        <v>703</v>
      </c>
      <c r="D6" s="871" t="s">
        <v>704</v>
      </c>
      <c r="E6" s="872" t="s">
        <v>17</v>
      </c>
      <c r="F6" s="872" t="s">
        <v>19</v>
      </c>
      <c r="G6" s="873" t="s">
        <v>41</v>
      </c>
      <c r="H6" s="870" t="s">
        <v>703</v>
      </c>
      <c r="I6" s="871" t="s">
        <v>704</v>
      </c>
      <c r="J6" s="872" t="s">
        <v>17</v>
      </c>
      <c r="K6" s="872" t="s">
        <v>19</v>
      </c>
      <c r="L6" s="874" t="s">
        <v>41</v>
      </c>
    </row>
    <row r="7" spans="2:12" ht="12.75">
      <c r="B7" s="875" t="s">
        <v>216</v>
      </c>
      <c r="C7" s="876">
        <v>0.18</v>
      </c>
      <c r="D7" s="877">
        <v>0.25</v>
      </c>
      <c r="E7" s="878">
        <v>0.0044</v>
      </c>
      <c r="F7" s="879">
        <v>0.9477779527559054</v>
      </c>
      <c r="G7" s="880">
        <v>0.4399</v>
      </c>
      <c r="H7" s="881" t="s">
        <v>3</v>
      </c>
      <c r="I7" s="882" t="s">
        <v>3</v>
      </c>
      <c r="J7" s="882" t="s">
        <v>3</v>
      </c>
      <c r="K7" s="883" t="s">
        <v>3</v>
      </c>
      <c r="L7" s="884" t="s">
        <v>3</v>
      </c>
    </row>
    <row r="8" spans="2:12" ht="12.75">
      <c r="B8" s="885" t="s">
        <v>217</v>
      </c>
      <c r="C8" s="886">
        <v>0.1463</v>
      </c>
      <c r="D8" s="887">
        <v>0.14</v>
      </c>
      <c r="E8" s="888">
        <v>0.0656</v>
      </c>
      <c r="F8" s="889">
        <v>2.22</v>
      </c>
      <c r="G8" s="890">
        <v>2.0504</v>
      </c>
      <c r="H8" s="891">
        <v>1.16</v>
      </c>
      <c r="I8" s="888">
        <v>1</v>
      </c>
      <c r="J8" s="892">
        <v>0.54</v>
      </c>
      <c r="K8" s="892">
        <v>3.04</v>
      </c>
      <c r="L8" s="884">
        <v>2.6856</v>
      </c>
    </row>
    <row r="9" spans="2:12" ht="12.75">
      <c r="B9" s="885" t="s">
        <v>218</v>
      </c>
      <c r="C9" s="886">
        <v>0.31</v>
      </c>
      <c r="D9" s="887">
        <v>0.07</v>
      </c>
      <c r="E9" s="888">
        <v>0.9267</v>
      </c>
      <c r="F9" s="889">
        <v>1.1</v>
      </c>
      <c r="G9" s="890">
        <v>2.1162</v>
      </c>
      <c r="H9" s="891">
        <v>0.93</v>
      </c>
      <c r="I9" s="888">
        <v>0.79</v>
      </c>
      <c r="J9" s="892">
        <v>0.9349</v>
      </c>
      <c r="K9" s="892">
        <v>1.97</v>
      </c>
      <c r="L9" s="884">
        <v>2.7359</v>
      </c>
    </row>
    <row r="10" spans="2:12" ht="12.75">
      <c r="B10" s="885" t="s">
        <v>219</v>
      </c>
      <c r="C10" s="886">
        <v>0.60496</v>
      </c>
      <c r="D10" s="887">
        <v>0.03</v>
      </c>
      <c r="E10" s="888">
        <v>0.5235</v>
      </c>
      <c r="F10" s="889">
        <v>0.29</v>
      </c>
      <c r="G10" s="890">
        <v>3.0040184818481848</v>
      </c>
      <c r="H10" s="887">
        <v>1.4799466666666667</v>
      </c>
      <c r="I10" s="888">
        <v>0.5</v>
      </c>
      <c r="J10" s="892">
        <v>0.8726</v>
      </c>
      <c r="K10" s="892">
        <v>0.97</v>
      </c>
      <c r="L10" s="884">
        <v>3.650974666666667</v>
      </c>
    </row>
    <row r="11" spans="2:12" ht="12.75">
      <c r="B11" s="885" t="s">
        <v>220</v>
      </c>
      <c r="C11" s="886">
        <v>0.74</v>
      </c>
      <c r="D11" s="887">
        <v>0.08</v>
      </c>
      <c r="E11" s="888">
        <v>0.128</v>
      </c>
      <c r="F11" s="889">
        <v>0.4837</v>
      </c>
      <c r="G11" s="890"/>
      <c r="H11" s="891">
        <v>2.11</v>
      </c>
      <c r="I11" s="888">
        <v>0.75</v>
      </c>
      <c r="J11" s="892">
        <v>0.5803</v>
      </c>
      <c r="K11" s="892">
        <v>0.9588</v>
      </c>
      <c r="L11" s="884"/>
    </row>
    <row r="12" spans="2:12" ht="12.75">
      <c r="B12" s="885" t="s">
        <v>221</v>
      </c>
      <c r="C12" s="886">
        <v>1.52</v>
      </c>
      <c r="D12" s="887">
        <v>0.47</v>
      </c>
      <c r="E12" s="888">
        <v>0.1551</v>
      </c>
      <c r="F12" s="889">
        <v>0.6795</v>
      </c>
      <c r="G12" s="890"/>
      <c r="H12" s="891">
        <v>2.26</v>
      </c>
      <c r="I12" s="888">
        <v>1.06</v>
      </c>
      <c r="J12" s="892">
        <v>0.369</v>
      </c>
      <c r="K12" s="892">
        <v>0.9434</v>
      </c>
      <c r="L12" s="884"/>
    </row>
    <row r="13" spans="2:12" ht="12.75">
      <c r="B13" s="885" t="s">
        <v>222</v>
      </c>
      <c r="C13" s="886">
        <v>1.9281166666666665</v>
      </c>
      <c r="D13" s="887">
        <v>0.234</v>
      </c>
      <c r="E13" s="888">
        <v>0.7409</v>
      </c>
      <c r="F13" s="889">
        <v>0.35</v>
      </c>
      <c r="G13" s="890"/>
      <c r="H13" s="891" t="s">
        <v>3</v>
      </c>
      <c r="I13" s="893" t="s">
        <v>3</v>
      </c>
      <c r="J13" s="894" t="s">
        <v>3</v>
      </c>
      <c r="K13" s="894" t="s">
        <v>3</v>
      </c>
      <c r="L13" s="895"/>
    </row>
    <row r="14" spans="2:12" ht="12.75">
      <c r="B14" s="885" t="s">
        <v>223</v>
      </c>
      <c r="C14" s="886">
        <v>4.02</v>
      </c>
      <c r="D14" s="887">
        <v>0.08</v>
      </c>
      <c r="E14" s="896">
        <v>1.1286</v>
      </c>
      <c r="F14" s="897">
        <v>0.5323</v>
      </c>
      <c r="G14" s="898"/>
      <c r="H14" s="899">
        <v>4.03</v>
      </c>
      <c r="I14" s="893">
        <v>0.83</v>
      </c>
      <c r="J14" s="900">
        <v>1.3759</v>
      </c>
      <c r="K14" s="900">
        <v>1.3328</v>
      </c>
      <c r="L14" s="884"/>
    </row>
    <row r="15" spans="2:12" ht="12.75">
      <c r="B15" s="885" t="s">
        <v>224</v>
      </c>
      <c r="C15" s="886">
        <v>3.4946865983623683</v>
      </c>
      <c r="D15" s="887">
        <v>0.06</v>
      </c>
      <c r="E15" s="888">
        <v>0.687</v>
      </c>
      <c r="F15" s="889">
        <v>1.0974</v>
      </c>
      <c r="G15" s="890"/>
      <c r="H15" s="891">
        <v>4.04</v>
      </c>
      <c r="I15" s="893">
        <v>0.68</v>
      </c>
      <c r="J15" s="892">
        <v>1.1623</v>
      </c>
      <c r="K15" s="892">
        <v>1.2908</v>
      </c>
      <c r="L15" s="884"/>
    </row>
    <row r="16" spans="2:12" ht="12.75">
      <c r="B16" s="885" t="s">
        <v>225</v>
      </c>
      <c r="C16" s="886">
        <v>4.46</v>
      </c>
      <c r="D16" s="887">
        <v>0.04</v>
      </c>
      <c r="E16" s="896">
        <v>0.5904</v>
      </c>
      <c r="F16" s="897">
        <v>1.3361</v>
      </c>
      <c r="G16" s="898"/>
      <c r="H16" s="899">
        <v>4.12</v>
      </c>
      <c r="I16" s="893">
        <v>0.64</v>
      </c>
      <c r="J16" s="892">
        <v>0.9827</v>
      </c>
      <c r="K16" s="892">
        <v>0.6016</v>
      </c>
      <c r="L16" s="884"/>
    </row>
    <row r="17" spans="2:12" ht="12.75">
      <c r="B17" s="885" t="s">
        <v>226</v>
      </c>
      <c r="C17" s="886">
        <v>2.67</v>
      </c>
      <c r="D17" s="887">
        <v>0.13</v>
      </c>
      <c r="E17" s="888">
        <v>0.3719</v>
      </c>
      <c r="F17" s="889">
        <v>0.1182</v>
      </c>
      <c r="G17" s="890"/>
      <c r="H17" s="891" t="s">
        <v>3</v>
      </c>
      <c r="I17" s="893" t="s">
        <v>3</v>
      </c>
      <c r="J17" s="894" t="s">
        <v>3</v>
      </c>
      <c r="K17" s="892">
        <v>0.6737</v>
      </c>
      <c r="L17" s="884"/>
    </row>
    <row r="18" spans="2:12" ht="12.75">
      <c r="B18" s="901" t="s">
        <v>227</v>
      </c>
      <c r="C18" s="902">
        <v>1.19</v>
      </c>
      <c r="D18" s="903">
        <v>0.02</v>
      </c>
      <c r="E18" s="904">
        <v>0.1739</v>
      </c>
      <c r="F18" s="904">
        <v>0.0456</v>
      </c>
      <c r="G18" s="905"/>
      <c r="H18" s="906">
        <v>2.71</v>
      </c>
      <c r="I18" s="907">
        <v>0.72</v>
      </c>
      <c r="J18" s="904">
        <v>0.7579</v>
      </c>
      <c r="K18" s="892">
        <v>0.7218</v>
      </c>
      <c r="L18" s="884"/>
    </row>
    <row r="19" spans="2:12" ht="12.75" thickBot="1">
      <c r="B19" s="908" t="s">
        <v>705</v>
      </c>
      <c r="C19" s="909">
        <v>1.74</v>
      </c>
      <c r="D19" s="910">
        <v>0.1327766719972371</v>
      </c>
      <c r="E19" s="911">
        <v>0.43</v>
      </c>
      <c r="F19" s="911">
        <v>0.7860129132792667</v>
      </c>
      <c r="G19" s="912"/>
      <c r="H19" s="913">
        <v>2.69</v>
      </c>
      <c r="I19" s="910">
        <v>0.7614812880000341</v>
      </c>
      <c r="J19" s="911">
        <v>0.78</v>
      </c>
      <c r="K19" s="911">
        <v>1.03</v>
      </c>
      <c r="L19" s="914"/>
    </row>
    <row r="20" ht="12.75" thickTop="1">
      <c r="L20" s="915"/>
    </row>
    <row r="21" ht="12">
      <c r="L21" s="915"/>
    </row>
    <row r="22" spans="4:7" ht="15.75">
      <c r="D22" s="916"/>
      <c r="E22" s="917"/>
      <c r="F22" s="917"/>
      <c r="G22" s="917"/>
    </row>
    <row r="23" spans="4:7" ht="15.75">
      <c r="D23" s="918"/>
      <c r="E23" s="919"/>
      <c r="F23" s="919"/>
      <c r="G23" s="919"/>
    </row>
    <row r="24" spans="4:7" ht="15.75">
      <c r="D24" s="918"/>
      <c r="E24" s="919"/>
      <c r="F24" s="919"/>
      <c r="G24" s="919"/>
    </row>
    <row r="25" spans="4:7" ht="15.75">
      <c r="D25" s="918"/>
      <c r="E25" s="919"/>
      <c r="F25" s="919"/>
      <c r="G25" s="919"/>
    </row>
    <row r="26" spans="4:7" ht="15.75">
      <c r="D26" s="918"/>
      <c r="E26" s="919"/>
      <c r="F26" s="919"/>
      <c r="G26" s="919"/>
    </row>
    <row r="27" spans="4:7" ht="15.75">
      <c r="D27" s="918"/>
      <c r="E27" s="919"/>
      <c r="F27" s="919"/>
      <c r="G27" s="919"/>
    </row>
    <row r="28" spans="4:7" ht="15.75">
      <c r="D28" s="918"/>
      <c r="E28" s="919"/>
      <c r="F28" s="919"/>
      <c r="G28" s="919"/>
    </row>
    <row r="29" spans="4:7" ht="15">
      <c r="D29" s="918"/>
      <c r="E29" s="920"/>
      <c r="F29" s="920"/>
      <c r="G29" s="920"/>
    </row>
    <row r="30" spans="4:7" ht="15.75">
      <c r="D30" s="916"/>
      <c r="E30" s="919"/>
      <c r="F30" s="919"/>
      <c r="G30" s="919"/>
    </row>
    <row r="31" spans="4:7" ht="15.75">
      <c r="D31" s="918"/>
      <c r="E31" s="921"/>
      <c r="F31" s="921"/>
      <c r="G31" s="921"/>
    </row>
    <row r="32" spans="4:7" ht="15.75">
      <c r="D32" s="916"/>
      <c r="E32" s="922"/>
      <c r="F32" s="922"/>
      <c r="G32" s="922"/>
    </row>
    <row r="33" spans="4:13" ht="15.75">
      <c r="D33" s="918"/>
      <c r="E33" s="921"/>
      <c r="F33" s="921"/>
      <c r="G33" s="921"/>
      <c r="I33"/>
      <c r="J33"/>
      <c r="K33"/>
      <c r="L33"/>
      <c r="M33"/>
    </row>
    <row r="34" spans="4:13" ht="15.75">
      <c r="D34" s="918"/>
      <c r="E34" s="922"/>
      <c r="F34" s="922"/>
      <c r="G34" s="922"/>
      <c r="I34" s="923"/>
      <c r="J34"/>
      <c r="K34"/>
      <c r="L34"/>
      <c r="M34"/>
    </row>
    <row r="35" spans="4:7" ht="15.75">
      <c r="D35" s="924"/>
      <c r="E35" s="922"/>
      <c r="F35" s="922"/>
      <c r="G35" s="922"/>
    </row>
  </sheetData>
  <sheetProtection/>
  <mergeCells count="5">
    <mergeCell ref="B1:L1"/>
    <mergeCell ref="B2:L2"/>
    <mergeCell ref="B5:B6"/>
    <mergeCell ref="C5:G5"/>
    <mergeCell ref="H5:L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1.7109375" style="2" bestFit="1" customWidth="1"/>
    <col min="2" max="3" width="9.57421875" style="2" hidden="1" customWidth="1"/>
    <col min="4" max="4" width="0" style="2" hidden="1" customWidth="1"/>
    <col min="5" max="5" width="10.140625" style="2" customWidth="1"/>
    <col min="6" max="6" width="11.140625" style="2" customWidth="1"/>
    <col min="7" max="10" width="9.140625" style="2" customWidth="1"/>
    <col min="11" max="11" width="9.7109375" style="2" customWidth="1"/>
    <col min="12" max="12" width="9.140625" style="2" customWidth="1"/>
    <col min="13" max="16384" width="9.140625" style="2" customWidth="1"/>
  </cols>
  <sheetData>
    <row r="1" spans="1:13" ht="12.75">
      <c r="A1" s="1467" t="s">
        <v>229</v>
      </c>
      <c r="B1" s="1467"/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</row>
    <row r="2" spans="1:13" ht="15.75">
      <c r="A2" s="1468" t="s">
        <v>90</v>
      </c>
      <c r="B2" s="1468"/>
      <c r="C2" s="1468"/>
      <c r="D2" s="1468"/>
      <c r="E2" s="1468"/>
      <c r="F2" s="1468"/>
      <c r="G2" s="1468"/>
      <c r="H2" s="1468"/>
      <c r="I2" s="1468"/>
      <c r="J2" s="1468"/>
      <c r="K2" s="1468"/>
      <c r="L2" s="1468"/>
      <c r="M2" s="1468"/>
    </row>
    <row r="3" spans="1:13" ht="12.75">
      <c r="A3" s="1469" t="s">
        <v>230</v>
      </c>
      <c r="B3" s="1469"/>
      <c r="C3" s="1469"/>
      <c r="D3" s="1469"/>
      <c r="E3" s="1469"/>
      <c r="F3" s="1469"/>
      <c r="G3" s="1469"/>
      <c r="H3" s="1469"/>
      <c r="I3" s="1469"/>
      <c r="J3" s="1469"/>
      <c r="K3" s="1469"/>
      <c r="L3" s="1469"/>
      <c r="M3" s="1469"/>
    </row>
    <row r="4" spans="1:10" ht="12.75">
      <c r="A4" s="248"/>
      <c r="B4" s="248"/>
      <c r="C4" s="248"/>
      <c r="D4" s="248"/>
      <c r="E4" s="248"/>
      <c r="F4" s="248"/>
      <c r="G4" s="248"/>
      <c r="H4" s="248"/>
      <c r="I4" s="248"/>
      <c r="J4" s="248"/>
    </row>
    <row r="5" spans="1:13" ht="16.5">
      <c r="A5" s="1470" t="s">
        <v>231</v>
      </c>
      <c r="B5" s="1471" t="s">
        <v>232</v>
      </c>
      <c r="C5" s="1471"/>
      <c r="D5" s="1472"/>
      <c r="E5" s="1471" t="s">
        <v>17</v>
      </c>
      <c r="F5" s="1471"/>
      <c r="G5" s="1472"/>
      <c r="H5" s="1471" t="s">
        <v>19</v>
      </c>
      <c r="I5" s="1471"/>
      <c r="J5" s="1472"/>
      <c r="K5" s="1471" t="s">
        <v>233</v>
      </c>
      <c r="L5" s="1471"/>
      <c r="M5" s="1472"/>
    </row>
    <row r="6" spans="1:13" ht="12.75">
      <c r="A6" s="1470"/>
      <c r="B6" s="249" t="s">
        <v>234</v>
      </c>
      <c r="C6" s="249" t="s">
        <v>235</v>
      </c>
      <c r="D6" s="249" t="s">
        <v>236</v>
      </c>
      <c r="E6" s="249" t="s">
        <v>234</v>
      </c>
      <c r="F6" s="249" t="s">
        <v>235</v>
      </c>
      <c r="G6" s="249" t="s">
        <v>236</v>
      </c>
      <c r="H6" s="249" t="s">
        <v>234</v>
      </c>
      <c r="I6" s="249" t="s">
        <v>235</v>
      </c>
      <c r="J6" s="249" t="s">
        <v>236</v>
      </c>
      <c r="K6" s="249" t="s">
        <v>234</v>
      </c>
      <c r="L6" s="249" t="s">
        <v>235</v>
      </c>
      <c r="M6" s="249" t="s">
        <v>236</v>
      </c>
    </row>
    <row r="7" spans="1:13" ht="12.75">
      <c r="A7" s="250" t="s">
        <v>216</v>
      </c>
      <c r="B7" s="251">
        <v>11.852776044915785</v>
      </c>
      <c r="C7" s="252">
        <v>10.026857654431524</v>
      </c>
      <c r="D7" s="253">
        <f>B7-C7</f>
        <v>1.8259183904842615</v>
      </c>
      <c r="E7" s="254">
        <v>7.5</v>
      </c>
      <c r="F7" s="255">
        <v>7.726597325408619</v>
      </c>
      <c r="G7" s="256">
        <v>-0.2265973254086191</v>
      </c>
      <c r="H7" s="254">
        <v>6.9</v>
      </c>
      <c r="I7" s="257">
        <v>3.7</v>
      </c>
      <c r="J7" s="258">
        <f aca="true" t="shared" si="0" ref="J7:J18">H7-I7</f>
        <v>3.2</v>
      </c>
      <c r="K7" s="254">
        <v>8.6</v>
      </c>
      <c r="L7" s="257">
        <v>5.1</v>
      </c>
      <c r="M7" s="259">
        <f>K7-L7</f>
        <v>3.5</v>
      </c>
    </row>
    <row r="8" spans="1:13" ht="12.75">
      <c r="A8" s="250" t="s">
        <v>217</v>
      </c>
      <c r="B8" s="251">
        <v>11.241507103150084</v>
      </c>
      <c r="C8" s="252">
        <v>9.73451327433628</v>
      </c>
      <c r="D8" s="260">
        <f aca="true" t="shared" si="1" ref="D8:D18">B8-C8</f>
        <v>1.5069938288138047</v>
      </c>
      <c r="E8" s="261">
        <v>7.6</v>
      </c>
      <c r="F8" s="262">
        <v>6.461086637298095</v>
      </c>
      <c r="G8" s="263">
        <v>1.1389133627019046</v>
      </c>
      <c r="H8" s="261">
        <v>7.2</v>
      </c>
      <c r="I8" s="264">
        <v>4.4</v>
      </c>
      <c r="J8" s="258">
        <f t="shared" si="0"/>
        <v>2.8</v>
      </c>
      <c r="K8" s="261">
        <v>7.9</v>
      </c>
      <c r="L8" s="264">
        <v>4.3</v>
      </c>
      <c r="M8" s="258">
        <f>K8-L8</f>
        <v>3.6000000000000005</v>
      </c>
    </row>
    <row r="9" spans="1:13" ht="12.75">
      <c r="A9" s="250" t="s">
        <v>218</v>
      </c>
      <c r="B9" s="251">
        <v>10.51344743276286</v>
      </c>
      <c r="C9" s="252">
        <v>9.753954305799667</v>
      </c>
      <c r="D9" s="260">
        <f t="shared" si="1"/>
        <v>0.7594931269631928</v>
      </c>
      <c r="E9" s="265">
        <v>7.5</v>
      </c>
      <c r="F9" s="262">
        <v>5.523255813953483</v>
      </c>
      <c r="G9" s="263">
        <v>1.976744186046517</v>
      </c>
      <c r="H9" s="265">
        <v>8.2</v>
      </c>
      <c r="I9" s="264">
        <v>5</v>
      </c>
      <c r="J9" s="258">
        <f t="shared" si="0"/>
        <v>3.1999999999999993</v>
      </c>
      <c r="K9" s="265">
        <v>6.7</v>
      </c>
      <c r="L9" s="264">
        <v>4.2</v>
      </c>
      <c r="M9" s="258">
        <f>K9-L9</f>
        <v>2.5</v>
      </c>
    </row>
    <row r="10" spans="1:13" ht="12.75">
      <c r="A10" s="250" t="s">
        <v>219</v>
      </c>
      <c r="B10" s="251">
        <v>10.465116279069761</v>
      </c>
      <c r="C10" s="252">
        <v>9.903593339176169</v>
      </c>
      <c r="D10" s="260">
        <f t="shared" si="1"/>
        <v>0.5615229398935924</v>
      </c>
      <c r="E10" s="265">
        <v>7.2</v>
      </c>
      <c r="F10" s="262">
        <v>4.375896700143471</v>
      </c>
      <c r="G10" s="263">
        <v>2.824103299856529</v>
      </c>
      <c r="H10" s="265">
        <v>10.4</v>
      </c>
      <c r="I10" s="264">
        <v>5.4</v>
      </c>
      <c r="J10" s="258">
        <f t="shared" si="0"/>
        <v>5</v>
      </c>
      <c r="K10" s="265">
        <v>4.8</v>
      </c>
      <c r="L10" s="264">
        <v>3.6</v>
      </c>
      <c r="M10" s="258">
        <f>K10-L10</f>
        <v>1.1999999999999997</v>
      </c>
    </row>
    <row r="11" spans="1:13" ht="12.75">
      <c r="A11" s="250" t="s">
        <v>220</v>
      </c>
      <c r="B11" s="251">
        <v>10.368098159509202</v>
      </c>
      <c r="C11" s="252">
        <v>10.563380281690144</v>
      </c>
      <c r="D11" s="260">
        <f t="shared" si="1"/>
        <v>-0.19528212218094154</v>
      </c>
      <c r="E11" s="265">
        <v>7</v>
      </c>
      <c r="F11" s="264">
        <v>4.927536231884062</v>
      </c>
      <c r="G11" s="263">
        <v>2.072463768115938</v>
      </c>
      <c r="H11" s="265">
        <v>11.6</v>
      </c>
      <c r="I11" s="264">
        <v>5.6</v>
      </c>
      <c r="J11" s="258">
        <f t="shared" si="0"/>
        <v>6</v>
      </c>
      <c r="K11" s="265"/>
      <c r="L11" s="264"/>
      <c r="M11" s="258"/>
    </row>
    <row r="12" spans="1:15" ht="12.75">
      <c r="A12" s="250" t="s">
        <v>221</v>
      </c>
      <c r="B12" s="251">
        <v>9.817073170731703</v>
      </c>
      <c r="C12" s="252">
        <v>10.78947368421052</v>
      </c>
      <c r="D12" s="260">
        <f t="shared" si="1"/>
        <v>-0.9724005134788172</v>
      </c>
      <c r="E12" s="265">
        <v>6.8</v>
      </c>
      <c r="F12" s="264">
        <v>5.1936619718310055</v>
      </c>
      <c r="G12" s="263">
        <v>1.6063380281689943</v>
      </c>
      <c r="H12" s="265">
        <v>12.1</v>
      </c>
      <c r="I12" s="264">
        <v>5.7</v>
      </c>
      <c r="J12" s="258">
        <f t="shared" si="0"/>
        <v>6.3999999999999995</v>
      </c>
      <c r="K12" s="265"/>
      <c r="L12" s="264"/>
      <c r="M12" s="258"/>
      <c r="O12" s="47"/>
    </row>
    <row r="13" spans="1:13" ht="12.75">
      <c r="A13" s="250" t="s">
        <v>222</v>
      </c>
      <c r="B13" s="251">
        <v>10.073260073260087</v>
      </c>
      <c r="C13" s="252">
        <v>10.907504363001735</v>
      </c>
      <c r="D13" s="260">
        <f t="shared" si="1"/>
        <v>-0.8342442897416475</v>
      </c>
      <c r="E13" s="266">
        <v>7</v>
      </c>
      <c r="F13" s="264">
        <v>5.3697183098591665</v>
      </c>
      <c r="G13" s="263">
        <v>1.6302816901408335</v>
      </c>
      <c r="H13" s="266">
        <v>11.3</v>
      </c>
      <c r="I13" s="264">
        <v>5.2</v>
      </c>
      <c r="J13" s="258">
        <f t="shared" si="0"/>
        <v>6.1000000000000005</v>
      </c>
      <c r="K13" s="266"/>
      <c r="L13" s="264"/>
      <c r="M13" s="258"/>
    </row>
    <row r="14" spans="1:13" ht="12.75">
      <c r="A14" s="250" t="s">
        <v>223</v>
      </c>
      <c r="B14" s="251">
        <v>10.237659963436926</v>
      </c>
      <c r="C14" s="252">
        <v>10.389610389610397</v>
      </c>
      <c r="D14" s="260">
        <f t="shared" si="1"/>
        <v>-0.151950426173471</v>
      </c>
      <c r="E14" s="265">
        <v>7</v>
      </c>
      <c r="F14" s="264">
        <v>5.253940455341507</v>
      </c>
      <c r="G14" s="263">
        <v>1.7460595446584932</v>
      </c>
      <c r="H14" s="266">
        <v>10.2</v>
      </c>
      <c r="I14" s="264">
        <v>4.83</v>
      </c>
      <c r="J14" s="258">
        <f t="shared" si="0"/>
        <v>5.369999999999999</v>
      </c>
      <c r="K14" s="266"/>
      <c r="L14" s="264"/>
      <c r="M14" s="258"/>
    </row>
    <row r="15" spans="1:13" ht="12.75">
      <c r="A15" s="250" t="s">
        <v>224</v>
      </c>
      <c r="B15" s="251">
        <v>9.4578313253012</v>
      </c>
      <c r="C15" s="252">
        <v>9.393680614859107</v>
      </c>
      <c r="D15" s="260">
        <f t="shared" si="1"/>
        <v>0.06415071044209242</v>
      </c>
      <c r="E15" s="265">
        <v>6.9</v>
      </c>
      <c r="F15" s="264">
        <v>4.86533449174631</v>
      </c>
      <c r="G15" s="263">
        <v>2.03466550825369</v>
      </c>
      <c r="H15" s="265">
        <v>9.7</v>
      </c>
      <c r="I15" s="264">
        <v>5.39</v>
      </c>
      <c r="J15" s="258">
        <f t="shared" si="0"/>
        <v>4.31</v>
      </c>
      <c r="K15" s="265"/>
      <c r="L15" s="264"/>
      <c r="M15" s="258"/>
    </row>
    <row r="16" spans="1:13" ht="12.75">
      <c r="A16" s="250" t="s">
        <v>225</v>
      </c>
      <c r="B16" s="265">
        <v>8.690476190476176</v>
      </c>
      <c r="C16" s="264">
        <v>9.306260575296093</v>
      </c>
      <c r="D16" s="260">
        <f t="shared" si="1"/>
        <v>-0.6157843848199178</v>
      </c>
      <c r="E16" s="265">
        <v>7.1</v>
      </c>
      <c r="F16" s="264">
        <v>5.00863557858375</v>
      </c>
      <c r="G16" s="263">
        <v>2.09136442141625</v>
      </c>
      <c r="H16" s="265">
        <v>10</v>
      </c>
      <c r="I16" s="264">
        <v>5.76</v>
      </c>
      <c r="J16" s="258">
        <f t="shared" si="0"/>
        <v>4.24</v>
      </c>
      <c r="K16" s="265"/>
      <c r="L16" s="264"/>
      <c r="M16" s="258"/>
    </row>
    <row r="17" spans="1:13" ht="12.75">
      <c r="A17" s="250" t="s">
        <v>226</v>
      </c>
      <c r="B17" s="251">
        <v>8.22561692126908</v>
      </c>
      <c r="C17" s="252">
        <v>9.866220735785959</v>
      </c>
      <c r="D17" s="260">
        <f t="shared" si="1"/>
        <v>-1.6406038145168793</v>
      </c>
      <c r="E17" s="265">
        <v>7.4</v>
      </c>
      <c r="F17" s="264">
        <v>5.398457583547554</v>
      </c>
      <c r="G17" s="263">
        <v>2.0015424164524465</v>
      </c>
      <c r="H17" s="265">
        <v>11.1</v>
      </c>
      <c r="I17" s="264">
        <v>5.8</v>
      </c>
      <c r="J17" s="258">
        <f t="shared" si="0"/>
        <v>5.3</v>
      </c>
      <c r="K17" s="265"/>
      <c r="L17" s="264"/>
      <c r="M17" s="258"/>
    </row>
    <row r="18" spans="1:13" ht="12.75">
      <c r="A18" s="250" t="s">
        <v>227</v>
      </c>
      <c r="B18" s="251">
        <v>7.8</v>
      </c>
      <c r="C18" s="252">
        <v>9.637561779242148</v>
      </c>
      <c r="D18" s="260">
        <f t="shared" si="1"/>
        <v>-1.8375617792421481</v>
      </c>
      <c r="E18" s="254">
        <v>7.6</v>
      </c>
      <c r="F18" s="267">
        <v>3.7</v>
      </c>
      <c r="G18" s="263">
        <v>3.8999999999999995</v>
      </c>
      <c r="H18" s="254">
        <v>10.4</v>
      </c>
      <c r="I18" s="267">
        <v>6.1</v>
      </c>
      <c r="J18" s="258">
        <f t="shared" si="0"/>
        <v>4.300000000000001</v>
      </c>
      <c r="K18" s="254"/>
      <c r="L18" s="267"/>
      <c r="M18" s="268"/>
    </row>
    <row r="19" spans="1:13" ht="12.75">
      <c r="A19" s="269" t="s">
        <v>228</v>
      </c>
      <c r="B19" s="270">
        <f>AVERAGE(B7:B18)</f>
        <v>9.895238555323571</v>
      </c>
      <c r="C19" s="270">
        <f>AVERAGE(C7:C18)</f>
        <v>10.022717583119979</v>
      </c>
      <c r="D19" s="271">
        <f>AVERAGE(D7:D18)</f>
        <v>-0.12747902779640655</v>
      </c>
      <c r="E19" s="270">
        <f aca="true" t="shared" si="2" ref="E19:J19">AVERAGE(E7:E18)</f>
        <v>7.216666666666666</v>
      </c>
      <c r="F19" s="270">
        <f t="shared" si="2"/>
        <v>5.317010091633086</v>
      </c>
      <c r="G19" s="270">
        <f t="shared" si="2"/>
        <v>1.8996565750335812</v>
      </c>
      <c r="H19" s="270">
        <f t="shared" si="2"/>
        <v>9.925</v>
      </c>
      <c r="I19" s="270">
        <f t="shared" si="2"/>
        <v>5.239999999999999</v>
      </c>
      <c r="J19" s="270">
        <f t="shared" si="2"/>
        <v>4.685</v>
      </c>
      <c r="K19" s="270">
        <f>AVERAGE(K7:K18)</f>
        <v>7</v>
      </c>
      <c r="L19" s="270">
        <f>AVERAGE(L7:L18)</f>
        <v>4.3</v>
      </c>
      <c r="M19" s="270">
        <f>AVERAGE(M7:M18)</f>
        <v>2.7</v>
      </c>
    </row>
    <row r="20" spans="1:10" ht="12.75">
      <c r="A20" s="272"/>
      <c r="B20" s="272"/>
      <c r="C20" s="272"/>
      <c r="D20" s="272"/>
      <c r="E20" s="272"/>
      <c r="F20" s="272"/>
      <c r="G20" s="272"/>
      <c r="H20" s="272"/>
      <c r="I20" s="272"/>
      <c r="J20" s="272"/>
    </row>
    <row r="21" spans="1:10" ht="12.75">
      <c r="A21" s="273" t="s">
        <v>237</v>
      </c>
      <c r="B21" s="272"/>
      <c r="C21" s="272"/>
      <c r="D21" s="272"/>
      <c r="E21" s="272"/>
      <c r="F21" s="272"/>
      <c r="G21" s="272"/>
      <c r="H21" s="272"/>
      <c r="I21" s="272"/>
      <c r="J21" s="272"/>
    </row>
    <row r="22" spans="1:7" ht="12.75">
      <c r="A22" s="272" t="s">
        <v>238</v>
      </c>
      <c r="G22" s="274"/>
    </row>
    <row r="23" spans="1:7" ht="12.75">
      <c r="A23" s="275" t="s">
        <v>239</v>
      </c>
      <c r="G23" s="274"/>
    </row>
    <row r="24" ht="12.75">
      <c r="G24" s="274"/>
    </row>
    <row r="25" ht="12.75">
      <c r="G25" s="274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22">
      <selection activeCell="I21" sqref="I21"/>
    </sheetView>
  </sheetViews>
  <sheetFormatPr defaultColWidth="9.140625" defaultRowHeight="15"/>
  <cols>
    <col min="1" max="1" width="40.8515625" style="277" customWidth="1"/>
    <col min="2" max="2" width="9.421875" style="277" bestFit="1" customWidth="1"/>
    <col min="3" max="3" width="10.57421875" style="277" customWidth="1"/>
    <col min="4" max="4" width="10.140625" style="277" customWidth="1"/>
    <col min="5" max="5" width="10.7109375" style="277" customWidth="1"/>
    <col min="6" max="6" width="9.7109375" style="277" customWidth="1"/>
    <col min="7" max="7" width="9.8515625" style="277" customWidth="1"/>
    <col min="8" max="8" width="10.7109375" style="277" customWidth="1"/>
    <col min="9" max="11" width="8.7109375" style="277" bestFit="1" customWidth="1"/>
    <col min="12" max="12" width="9.00390625" style="277" customWidth="1"/>
    <col min="13" max="16384" width="9.140625" style="277" customWidth="1"/>
  </cols>
  <sheetData>
    <row r="1" spans="1:13" ht="12.75">
      <c r="A1" s="1473" t="s">
        <v>240</v>
      </c>
      <c r="B1" s="1473"/>
      <c r="C1" s="1473"/>
      <c r="D1" s="1473"/>
      <c r="E1" s="1473"/>
      <c r="F1" s="1473"/>
      <c r="G1" s="1473"/>
      <c r="H1" s="1473"/>
      <c r="I1" s="1473"/>
      <c r="J1" s="1473"/>
      <c r="K1" s="1473"/>
      <c r="L1" s="1473"/>
      <c r="M1" s="276"/>
    </row>
    <row r="2" spans="1:12" ht="15.75">
      <c r="A2" s="1474" t="s">
        <v>241</v>
      </c>
      <c r="B2" s="1474"/>
      <c r="C2" s="1474"/>
      <c r="D2" s="1474"/>
      <c r="E2" s="1474"/>
      <c r="F2" s="1474"/>
      <c r="G2" s="1474"/>
      <c r="H2" s="1474"/>
      <c r="I2" s="1474"/>
      <c r="J2" s="1474"/>
      <c r="K2" s="1474"/>
      <c r="L2" s="1474"/>
    </row>
    <row r="3" spans="1:12" ht="15.75" customHeight="1">
      <c r="A3" s="1474" t="s">
        <v>242</v>
      </c>
      <c r="B3" s="1474"/>
      <c r="C3" s="1474"/>
      <c r="D3" s="1474"/>
      <c r="E3" s="1474"/>
      <c r="F3" s="1474"/>
      <c r="G3" s="1474"/>
      <c r="H3" s="1474"/>
      <c r="I3" s="1474"/>
      <c r="J3" s="1474"/>
      <c r="K3" s="1474"/>
      <c r="L3" s="1474"/>
    </row>
    <row r="4" spans="1:12" ht="13.5" thickBot="1">
      <c r="A4" s="1441" t="s">
        <v>166</v>
      </c>
      <c r="B4" s="1441"/>
      <c r="C4" s="1441"/>
      <c r="D4" s="1441"/>
      <c r="E4" s="1441"/>
      <c r="F4" s="1441"/>
      <c r="G4" s="1441"/>
      <c r="H4" s="1441"/>
      <c r="I4" s="1441"/>
      <c r="J4" s="1441"/>
      <c r="K4" s="1441"/>
      <c r="L4" s="1441"/>
    </row>
    <row r="5" spans="1:12" ht="21.75" customHeight="1" thickTop="1">
      <c r="A5" s="1475" t="s">
        <v>243</v>
      </c>
      <c r="B5" s="1477" t="s">
        <v>244</v>
      </c>
      <c r="C5" s="278" t="s">
        <v>17</v>
      </c>
      <c r="D5" s="1479" t="s">
        <v>19</v>
      </c>
      <c r="E5" s="1480"/>
      <c r="F5" s="1481" t="s">
        <v>41</v>
      </c>
      <c r="G5" s="1481"/>
      <c r="H5" s="1480"/>
      <c r="I5" s="1482" t="s">
        <v>171</v>
      </c>
      <c r="J5" s="1483"/>
      <c r="K5" s="1483"/>
      <c r="L5" s="1484"/>
    </row>
    <row r="6" spans="1:12" ht="12.75">
      <c r="A6" s="1476"/>
      <c r="B6" s="1478"/>
      <c r="C6" s="279" t="str">
        <f>H6</f>
        <v>Oct/Nov</v>
      </c>
      <c r="D6" s="279" t="str">
        <f>G6</f>
        <v>Sep/Oct</v>
      </c>
      <c r="E6" s="279" t="str">
        <f>H6</f>
        <v>Oct/Nov</v>
      </c>
      <c r="F6" s="279" t="s">
        <v>172</v>
      </c>
      <c r="G6" s="279" t="s">
        <v>173</v>
      </c>
      <c r="H6" s="279" t="s">
        <v>174</v>
      </c>
      <c r="I6" s="280" t="s">
        <v>175</v>
      </c>
      <c r="J6" s="281" t="s">
        <v>175</v>
      </c>
      <c r="K6" s="282" t="s">
        <v>176</v>
      </c>
      <c r="L6" s="283" t="s">
        <v>176</v>
      </c>
    </row>
    <row r="7" spans="1:12" ht="12.75">
      <c r="A7" s="284">
        <v>1</v>
      </c>
      <c r="B7" s="285">
        <v>2</v>
      </c>
      <c r="C7" s="286">
        <v>3</v>
      </c>
      <c r="D7" s="285">
        <v>4</v>
      </c>
      <c r="E7" s="285">
        <v>5</v>
      </c>
      <c r="F7" s="287">
        <v>6</v>
      </c>
      <c r="G7" s="281">
        <v>7</v>
      </c>
      <c r="H7" s="286">
        <v>8</v>
      </c>
      <c r="I7" s="288" t="s">
        <v>177</v>
      </c>
      <c r="J7" s="289" t="s">
        <v>178</v>
      </c>
      <c r="K7" s="290" t="s">
        <v>179</v>
      </c>
      <c r="L7" s="291" t="s">
        <v>180</v>
      </c>
    </row>
    <row r="8" spans="1:12" ht="24" customHeight="1">
      <c r="A8" s="292" t="s">
        <v>245</v>
      </c>
      <c r="B8" s="293">
        <v>100</v>
      </c>
      <c r="C8" s="1356">
        <v>300.77398062523287</v>
      </c>
      <c r="D8" s="1356">
        <v>317.6285467867761</v>
      </c>
      <c r="E8" s="1356">
        <v>322.1263609552701</v>
      </c>
      <c r="F8" s="1356">
        <v>331.03081895290245</v>
      </c>
      <c r="G8" s="1356">
        <v>333.5470818040324</v>
      </c>
      <c r="H8" s="1356">
        <v>335.3386272496884</v>
      </c>
      <c r="I8" s="1357">
        <v>7.099144774973908</v>
      </c>
      <c r="J8" s="1356">
        <v>1.4160610606304829</v>
      </c>
      <c r="K8" s="1358">
        <v>4.101578726819227</v>
      </c>
      <c r="L8" s="1359">
        <v>0.5371192084686243</v>
      </c>
    </row>
    <row r="9" spans="1:12" ht="21" customHeight="1">
      <c r="A9" s="294" t="s">
        <v>246</v>
      </c>
      <c r="B9" s="295">
        <v>49.593021995747016</v>
      </c>
      <c r="C9" s="1356">
        <v>346.03959738408906</v>
      </c>
      <c r="D9" s="1356">
        <v>380.16795172133106</v>
      </c>
      <c r="E9" s="1356">
        <v>387.12689928473753</v>
      </c>
      <c r="F9" s="1356">
        <v>403.6840630022135</v>
      </c>
      <c r="G9" s="1356">
        <v>407.6897450364569</v>
      </c>
      <c r="H9" s="1356">
        <v>411.07004795418794</v>
      </c>
      <c r="I9" s="1357">
        <v>11.873583893649993</v>
      </c>
      <c r="J9" s="1356">
        <v>1.8304929523642386</v>
      </c>
      <c r="K9" s="1358">
        <v>6.184832083145906</v>
      </c>
      <c r="L9" s="1359">
        <v>0.8291361160994484</v>
      </c>
    </row>
    <row r="10" spans="1:12" ht="21" customHeight="1">
      <c r="A10" s="296" t="s">
        <v>247</v>
      </c>
      <c r="B10" s="297">
        <v>16.575694084141823</v>
      </c>
      <c r="C10" s="1360">
        <v>266.8349501684519</v>
      </c>
      <c r="D10" s="1360">
        <v>268.12621722348166</v>
      </c>
      <c r="E10" s="1360">
        <v>277.0112398998113</v>
      </c>
      <c r="F10" s="1360">
        <v>277.9835635282395</v>
      </c>
      <c r="G10" s="1360">
        <v>276.2715138126629</v>
      </c>
      <c r="H10" s="1360">
        <v>280.6462423509329</v>
      </c>
      <c r="I10" s="1361">
        <v>3.813701962555953</v>
      </c>
      <c r="J10" s="1360">
        <v>3.3137463275081416</v>
      </c>
      <c r="K10" s="1362">
        <v>1.312222006744662</v>
      </c>
      <c r="L10" s="1363">
        <v>1.5834888215208593</v>
      </c>
    </row>
    <row r="11" spans="1:12" ht="21" customHeight="1">
      <c r="A11" s="296" t="s">
        <v>248</v>
      </c>
      <c r="B11" s="297">
        <v>6.086031204033311</v>
      </c>
      <c r="C11" s="1364">
        <v>441.5166783241925</v>
      </c>
      <c r="D11" s="1364">
        <v>392.11326902484643</v>
      </c>
      <c r="E11" s="1364">
        <v>470.102587306333</v>
      </c>
      <c r="F11" s="1364">
        <v>510.12850200572154</v>
      </c>
      <c r="G11" s="1364">
        <v>524.9601558847901</v>
      </c>
      <c r="H11" s="1364">
        <v>536.0259009956849</v>
      </c>
      <c r="I11" s="1365">
        <v>6.474479988081157</v>
      </c>
      <c r="J11" s="1364">
        <v>19.88948715646366</v>
      </c>
      <c r="K11" s="1366">
        <v>14.023176104409373</v>
      </c>
      <c r="L11" s="1367">
        <v>2.1079209511137407</v>
      </c>
    </row>
    <row r="12" spans="1:12" ht="21" customHeight="1">
      <c r="A12" s="296" t="s">
        <v>249</v>
      </c>
      <c r="B12" s="297">
        <v>3.770519507075808</v>
      </c>
      <c r="C12" s="1364">
        <v>320.3458033220782</v>
      </c>
      <c r="D12" s="1364">
        <v>452.2203495870386</v>
      </c>
      <c r="E12" s="1364">
        <v>490.2212289510554</v>
      </c>
      <c r="F12" s="1364">
        <v>508.0511843795235</v>
      </c>
      <c r="G12" s="1364">
        <v>511.02495441201586</v>
      </c>
      <c r="H12" s="1364">
        <v>514.1614769896634</v>
      </c>
      <c r="I12" s="1365">
        <v>53.02876574855051</v>
      </c>
      <c r="J12" s="1364">
        <v>8.403177654149957</v>
      </c>
      <c r="K12" s="1366">
        <v>4.883560038767357</v>
      </c>
      <c r="L12" s="1367">
        <v>0.6137709226463244</v>
      </c>
    </row>
    <row r="13" spans="1:12" ht="21" customHeight="1">
      <c r="A13" s="296" t="s">
        <v>250</v>
      </c>
      <c r="B13" s="297">
        <v>11.183012678383857</v>
      </c>
      <c r="C13" s="1364">
        <v>346.6090169923059</v>
      </c>
      <c r="D13" s="1364">
        <v>441.70661011521213</v>
      </c>
      <c r="E13" s="1364">
        <v>409.0830827017011</v>
      </c>
      <c r="F13" s="1364">
        <v>410.0064204617654</v>
      </c>
      <c r="G13" s="1364">
        <v>417.9518062480937</v>
      </c>
      <c r="H13" s="1364">
        <v>417.00991263819975</v>
      </c>
      <c r="I13" s="1365">
        <v>18.024362508371212</v>
      </c>
      <c r="J13" s="1364">
        <v>-7.385791080871911</v>
      </c>
      <c r="K13" s="1366">
        <v>1.9377066106345922</v>
      </c>
      <c r="L13" s="1367">
        <v>-0.22535938254442556</v>
      </c>
    </row>
    <row r="14" spans="1:12" ht="21" customHeight="1">
      <c r="A14" s="296" t="s">
        <v>251</v>
      </c>
      <c r="B14" s="297">
        <v>1.9487350779721184</v>
      </c>
      <c r="C14" s="1364">
        <v>290.6240154134654</v>
      </c>
      <c r="D14" s="1364">
        <v>368.07764557604537</v>
      </c>
      <c r="E14" s="1364">
        <v>375.17940438145877</v>
      </c>
      <c r="F14" s="1364">
        <v>397.0256336643304</v>
      </c>
      <c r="G14" s="1364">
        <v>401.98772233346</v>
      </c>
      <c r="H14" s="1364">
        <v>404.04824750606923</v>
      </c>
      <c r="I14" s="1365">
        <v>29.09442595364945</v>
      </c>
      <c r="J14" s="1364">
        <v>1.9294186677104648</v>
      </c>
      <c r="K14" s="1366">
        <v>7.6946769432094015</v>
      </c>
      <c r="L14" s="1367">
        <v>0.5125841059643079</v>
      </c>
    </row>
    <row r="15" spans="1:12" ht="21" customHeight="1">
      <c r="A15" s="296" t="s">
        <v>252</v>
      </c>
      <c r="B15" s="297">
        <v>10.019129444140097</v>
      </c>
      <c r="C15" s="1368">
        <v>438.95071432841667</v>
      </c>
      <c r="D15" s="1368">
        <v>464.9143086937213</v>
      </c>
      <c r="E15" s="1368">
        <v>458.0087550487937</v>
      </c>
      <c r="F15" s="1368">
        <v>502.05127918727516</v>
      </c>
      <c r="G15" s="1368">
        <v>504.75088475252795</v>
      </c>
      <c r="H15" s="1368">
        <v>506.98925573410725</v>
      </c>
      <c r="I15" s="1369">
        <v>4.34172678122539</v>
      </c>
      <c r="J15" s="1368">
        <v>-1.4853390217931235</v>
      </c>
      <c r="K15" s="1370">
        <v>10.694228035028601</v>
      </c>
      <c r="L15" s="1371">
        <v>0.44346053651331374</v>
      </c>
    </row>
    <row r="16" spans="1:12" ht="21" customHeight="1">
      <c r="A16" s="294" t="s">
        <v>253</v>
      </c>
      <c r="B16" s="295">
        <v>20.37273710722672</v>
      </c>
      <c r="C16" s="1356">
        <v>248.52490746857723</v>
      </c>
      <c r="D16" s="1356">
        <v>262.8806113800962</v>
      </c>
      <c r="E16" s="1356">
        <v>266.46996983422883</v>
      </c>
      <c r="F16" s="1356">
        <v>276.71760379978457</v>
      </c>
      <c r="G16" s="1356">
        <v>278.0363423653524</v>
      </c>
      <c r="H16" s="1356">
        <v>279.04083267470554</v>
      </c>
      <c r="I16" s="1357">
        <v>7.22062933185903</v>
      </c>
      <c r="J16" s="1356">
        <v>1.3653948974361043</v>
      </c>
      <c r="K16" s="1358">
        <v>4.71755329439074</v>
      </c>
      <c r="L16" s="1359">
        <v>0.3612802199912153</v>
      </c>
    </row>
    <row r="17" spans="1:12" ht="21" customHeight="1">
      <c r="A17" s="296" t="s">
        <v>254</v>
      </c>
      <c r="B17" s="297">
        <v>6.117694570987977</v>
      </c>
      <c r="C17" s="1364">
        <v>234.98760388702556</v>
      </c>
      <c r="D17" s="1364">
        <v>240.764338370917</v>
      </c>
      <c r="E17" s="1364">
        <v>243.64409600181062</v>
      </c>
      <c r="F17" s="1364">
        <v>252.00625075787997</v>
      </c>
      <c r="G17" s="1364">
        <v>256.8351754358039</v>
      </c>
      <c r="H17" s="1364">
        <v>258.03989751046237</v>
      </c>
      <c r="I17" s="1361">
        <v>3.68380798458918</v>
      </c>
      <c r="J17" s="1360">
        <v>1.1960897740832053</v>
      </c>
      <c r="K17" s="1362">
        <v>5.908536978685802</v>
      </c>
      <c r="L17" s="1363">
        <v>0.4690642831980796</v>
      </c>
    </row>
    <row r="18" spans="1:12" ht="21" customHeight="1">
      <c r="A18" s="296" t="s">
        <v>255</v>
      </c>
      <c r="B18" s="297">
        <v>5.683628753648385</v>
      </c>
      <c r="C18" s="1364">
        <v>273.83701719867145</v>
      </c>
      <c r="D18" s="1364">
        <v>305.61782627122165</v>
      </c>
      <c r="E18" s="1364">
        <v>310.46942823485045</v>
      </c>
      <c r="F18" s="1364">
        <v>334.0748181786579</v>
      </c>
      <c r="G18" s="1364">
        <v>334.0748181786579</v>
      </c>
      <c r="H18" s="1364">
        <v>334.6648835392487</v>
      </c>
      <c r="I18" s="1365">
        <v>13.377450357488314</v>
      </c>
      <c r="J18" s="1364">
        <v>1.5874734870089782</v>
      </c>
      <c r="K18" s="1366">
        <v>7.793184482594498</v>
      </c>
      <c r="L18" s="1367">
        <v>0.176626710090801</v>
      </c>
    </row>
    <row r="19" spans="1:12" ht="21" customHeight="1">
      <c r="A19" s="296" t="s">
        <v>256</v>
      </c>
      <c r="B19" s="297">
        <v>4.4957766210627</v>
      </c>
      <c r="C19" s="1364">
        <v>287.73491541711866</v>
      </c>
      <c r="D19" s="1364">
        <v>296.26456280872884</v>
      </c>
      <c r="E19" s="1364">
        <v>299.34731043537016</v>
      </c>
      <c r="F19" s="1364">
        <v>286.17906144179335</v>
      </c>
      <c r="G19" s="1364">
        <v>285.90297930736233</v>
      </c>
      <c r="H19" s="1364">
        <v>286.79539801376256</v>
      </c>
      <c r="I19" s="1365">
        <v>4.035796281941458</v>
      </c>
      <c r="J19" s="1364">
        <v>1.0405387662349597</v>
      </c>
      <c r="K19" s="1366">
        <v>-4.193093434964268</v>
      </c>
      <c r="L19" s="1367">
        <v>0.3121404011116766</v>
      </c>
    </row>
    <row r="20" spans="1:12" ht="21" customHeight="1">
      <c r="A20" s="296" t="s">
        <v>257</v>
      </c>
      <c r="B20" s="297">
        <v>4.065637161527658</v>
      </c>
      <c r="C20" s="1364">
        <v>190.0887768558893</v>
      </c>
      <c r="D20" s="1364">
        <v>199.393386541082</v>
      </c>
      <c r="E20" s="1364">
        <v>202.8430336291739</v>
      </c>
      <c r="F20" s="1364">
        <v>223.11449902672308</v>
      </c>
      <c r="G20" s="1364">
        <v>222.761696129191</v>
      </c>
      <c r="H20" s="1364">
        <v>224.16919188352082</v>
      </c>
      <c r="I20" s="1369">
        <v>6.709631670129525</v>
      </c>
      <c r="J20" s="1368">
        <v>1.7300709657093591</v>
      </c>
      <c r="K20" s="1370">
        <v>10.51362616343738</v>
      </c>
      <c r="L20" s="1371">
        <v>0.6318392159815289</v>
      </c>
    </row>
    <row r="21" spans="1:12" s="298" customFormat="1" ht="21" customHeight="1">
      <c r="A21" s="294" t="s">
        <v>258</v>
      </c>
      <c r="B21" s="295">
        <v>30.044340897026256</v>
      </c>
      <c r="C21" s="1372">
        <v>261.4712312324154</v>
      </c>
      <c r="D21" s="1356">
        <v>251.49809434964834</v>
      </c>
      <c r="E21" s="1372">
        <v>252.54826292863032</v>
      </c>
      <c r="F21" s="1356">
        <v>247.90536638915944</v>
      </c>
      <c r="G21" s="1356">
        <v>248.7745745352888</v>
      </c>
      <c r="H21" s="1372">
        <v>248.47661196585477</v>
      </c>
      <c r="I21" s="1357">
        <v>-3.412600407978985</v>
      </c>
      <c r="J21" s="1356">
        <v>0.41756522318692646</v>
      </c>
      <c r="K21" s="1358">
        <v>-1.6122268732159881</v>
      </c>
      <c r="L21" s="1359">
        <v>-0.11977211497220708</v>
      </c>
    </row>
    <row r="22" spans="1:12" ht="21" customHeight="1">
      <c r="A22" s="296" t="s">
        <v>259</v>
      </c>
      <c r="B22" s="297">
        <v>5.397977971447429</v>
      </c>
      <c r="C22" s="1373">
        <v>551.3184570241648</v>
      </c>
      <c r="D22" s="1364">
        <v>464.6520384725378</v>
      </c>
      <c r="E22" s="1373">
        <v>464.6520384725378</v>
      </c>
      <c r="F22" s="1364">
        <v>415.80014297807423</v>
      </c>
      <c r="G22" s="1364">
        <v>413.67836708078295</v>
      </c>
      <c r="H22" s="1373">
        <v>413.67836708078295</v>
      </c>
      <c r="I22" s="1361">
        <v>-15.719847113304297</v>
      </c>
      <c r="J22" s="1360">
        <v>0</v>
      </c>
      <c r="K22" s="1362">
        <v>-10.970288984273452</v>
      </c>
      <c r="L22" s="1363">
        <v>0</v>
      </c>
    </row>
    <row r="23" spans="1:12" ht="21" customHeight="1">
      <c r="A23" s="296" t="s">
        <v>260</v>
      </c>
      <c r="B23" s="297">
        <v>2.4560330063653932</v>
      </c>
      <c r="C23" s="1364">
        <v>249.8579676337052</v>
      </c>
      <c r="D23" s="1364">
        <v>250.91641748980203</v>
      </c>
      <c r="E23" s="1364">
        <v>252.815026921143</v>
      </c>
      <c r="F23" s="1364">
        <v>251.29025959087193</v>
      </c>
      <c r="G23" s="1364">
        <v>251.29025959087193</v>
      </c>
      <c r="H23" s="1364">
        <v>251.98671172321252</v>
      </c>
      <c r="I23" s="1365">
        <v>1.183496093978036</v>
      </c>
      <c r="J23" s="1364">
        <v>0.7566700697925199</v>
      </c>
      <c r="K23" s="1366">
        <v>-0.327636852926787</v>
      </c>
      <c r="L23" s="1367">
        <v>0.27715046873464644</v>
      </c>
    </row>
    <row r="24" spans="1:12" ht="21" customHeight="1">
      <c r="A24" s="296" t="s">
        <v>261</v>
      </c>
      <c r="B24" s="297">
        <v>6.973714820123034</v>
      </c>
      <c r="C24" s="1373">
        <v>195.06365761169855</v>
      </c>
      <c r="D24" s="1364">
        <v>195.0168009354547</v>
      </c>
      <c r="E24" s="1373">
        <v>197.68398907371179</v>
      </c>
      <c r="F24" s="1364">
        <v>217.57738541081184</v>
      </c>
      <c r="G24" s="1364">
        <v>216.0516376946732</v>
      </c>
      <c r="H24" s="1373">
        <v>217.04749190426313</v>
      </c>
      <c r="I24" s="1365">
        <v>1.3433211978570512</v>
      </c>
      <c r="J24" s="1364">
        <v>1.3676709521759847</v>
      </c>
      <c r="K24" s="1366">
        <v>9.795180136379741</v>
      </c>
      <c r="L24" s="1367">
        <v>0.4609334232389841</v>
      </c>
    </row>
    <row r="25" spans="1:12" ht="21" customHeight="1">
      <c r="A25" s="296" t="s">
        <v>262</v>
      </c>
      <c r="B25" s="297">
        <v>1.8659527269142209</v>
      </c>
      <c r="C25" s="1373">
        <v>125.59692423538823</v>
      </c>
      <c r="D25" s="1364">
        <v>124.9417785974585</v>
      </c>
      <c r="E25" s="1373">
        <v>124.9417785974585</v>
      </c>
      <c r="F25" s="1364">
        <v>128.97919187171826</v>
      </c>
      <c r="G25" s="1364">
        <v>128.97919187171826</v>
      </c>
      <c r="H25" s="1373">
        <v>128.97919187171826</v>
      </c>
      <c r="I25" s="1365">
        <v>-0.5216255429168655</v>
      </c>
      <c r="J25" s="1364">
        <v>0</v>
      </c>
      <c r="K25" s="1366">
        <v>3.231435729170812</v>
      </c>
      <c r="L25" s="1367">
        <v>0</v>
      </c>
    </row>
    <row r="26" spans="1:12" ht="21" customHeight="1">
      <c r="A26" s="296" t="s">
        <v>263</v>
      </c>
      <c r="B26" s="297">
        <v>2.731641690470963</v>
      </c>
      <c r="C26" s="1373">
        <v>156.53063752898626</v>
      </c>
      <c r="D26" s="1364">
        <v>153.98678356295525</v>
      </c>
      <c r="E26" s="1373">
        <v>155.5475865961158</v>
      </c>
      <c r="F26" s="1364">
        <v>140.64490084075385</v>
      </c>
      <c r="G26" s="1364">
        <v>140.88566088558125</v>
      </c>
      <c r="H26" s="1373">
        <v>140.64898445382033</v>
      </c>
      <c r="I26" s="1365">
        <v>-0.6280246144710304</v>
      </c>
      <c r="J26" s="1364">
        <v>1.0135954508864842</v>
      </c>
      <c r="K26" s="1366">
        <v>-9.578163485737747</v>
      </c>
      <c r="L26" s="1367">
        <v>-0.167991852593957</v>
      </c>
    </row>
    <row r="27" spans="1:12" ht="21" customHeight="1">
      <c r="A27" s="296" t="s">
        <v>264</v>
      </c>
      <c r="B27" s="297">
        <v>3.1001290737979397</v>
      </c>
      <c r="C27" s="1373">
        <v>179.14536610645254</v>
      </c>
      <c r="D27" s="1364">
        <v>192.6906447020102</v>
      </c>
      <c r="E27" s="1373">
        <v>192.6906447020102</v>
      </c>
      <c r="F27" s="1364">
        <v>198.80037205171078</v>
      </c>
      <c r="G27" s="1364">
        <v>200.07674218296816</v>
      </c>
      <c r="H27" s="1373">
        <v>200.07674218296816</v>
      </c>
      <c r="I27" s="1365">
        <v>7.56105440511854</v>
      </c>
      <c r="J27" s="1364">
        <v>0</v>
      </c>
      <c r="K27" s="1366">
        <v>3.833137562220699</v>
      </c>
      <c r="L27" s="1367">
        <v>0</v>
      </c>
    </row>
    <row r="28" spans="1:12" ht="21" customHeight="1" thickBot="1">
      <c r="A28" s="299" t="s">
        <v>265</v>
      </c>
      <c r="B28" s="300">
        <v>7.508891607907275</v>
      </c>
      <c r="C28" s="1374">
        <v>224.50932354750805</v>
      </c>
      <c r="D28" s="1375">
        <v>242.1142199590228</v>
      </c>
      <c r="E28" s="1374">
        <v>242.64882743462928</v>
      </c>
      <c r="F28" s="1375">
        <v>243.11538848674343</v>
      </c>
      <c r="G28" s="1375">
        <v>248.9198324356303</v>
      </c>
      <c r="H28" s="1374">
        <v>246.66145560097084</v>
      </c>
      <c r="I28" s="1376">
        <v>8.079621639090973</v>
      </c>
      <c r="J28" s="1375">
        <v>0.22080796233157685</v>
      </c>
      <c r="K28" s="1377">
        <v>1.6536771303469635</v>
      </c>
      <c r="L28" s="1378">
        <v>-0.9072707516157692</v>
      </c>
    </row>
    <row r="29" ht="13.5" thickTop="1"/>
    <row r="30" spans="1:5" ht="12.75">
      <c r="A30" s="301"/>
      <c r="E30" s="277" t="s">
        <v>266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M8" sqref="M8"/>
    </sheetView>
  </sheetViews>
  <sheetFormatPr defaultColWidth="12.421875" defaultRowHeight="15"/>
  <cols>
    <col min="1" max="1" width="15.57421875" style="303" customWidth="1"/>
    <col min="2" max="2" width="12.421875" style="303" customWidth="1"/>
    <col min="3" max="3" width="14.00390625" style="303" customWidth="1"/>
    <col min="4" max="4" width="12.421875" style="303" customWidth="1"/>
    <col min="5" max="5" width="13.28125" style="303" customWidth="1"/>
    <col min="6" max="6" width="12.421875" style="303" customWidth="1"/>
    <col min="7" max="7" width="13.421875" style="303" customWidth="1"/>
    <col min="8" max="8" width="12.421875" style="303" hidden="1" customWidth="1"/>
    <col min="9" max="9" width="0.9921875" style="303" hidden="1" customWidth="1"/>
    <col min="10" max="16384" width="12.421875" style="303" customWidth="1"/>
  </cols>
  <sheetData>
    <row r="1" spans="1:9" ht="12.75">
      <c r="A1" s="1485" t="s">
        <v>267</v>
      </c>
      <c r="B1" s="1485"/>
      <c r="C1" s="1485"/>
      <c r="D1" s="1485"/>
      <c r="E1" s="1485"/>
      <c r="F1" s="1485"/>
      <c r="G1" s="1485"/>
      <c r="H1" s="302"/>
      <c r="I1" s="302"/>
    </row>
    <row r="2" spans="1:10" ht="19.5" customHeight="1">
      <c r="A2" s="1486" t="s">
        <v>241</v>
      </c>
      <c r="B2" s="1486"/>
      <c r="C2" s="1486"/>
      <c r="D2" s="1486"/>
      <c r="E2" s="1486"/>
      <c r="F2" s="1486"/>
      <c r="G2" s="1486"/>
      <c r="H2" s="1486"/>
      <c r="I2" s="1486"/>
      <c r="J2" s="304"/>
    </row>
    <row r="3" spans="1:9" ht="14.25" customHeight="1">
      <c r="A3" s="1487" t="s">
        <v>268</v>
      </c>
      <c r="B3" s="1487"/>
      <c r="C3" s="1487"/>
      <c r="D3" s="1487"/>
      <c r="E3" s="1487"/>
      <c r="F3" s="1487"/>
      <c r="G3" s="1487"/>
      <c r="H3" s="1487"/>
      <c r="I3" s="1487"/>
    </row>
    <row r="4" spans="1:9" ht="15.75" customHeight="1" thickBot="1">
      <c r="A4" s="1488" t="s">
        <v>230</v>
      </c>
      <c r="B4" s="1489"/>
      <c r="C4" s="1489"/>
      <c r="D4" s="1489"/>
      <c r="E4" s="1489"/>
      <c r="F4" s="1489"/>
      <c r="G4" s="1489"/>
      <c r="H4" s="1489"/>
      <c r="I4" s="1489"/>
    </row>
    <row r="5" spans="1:13" ht="24.75" customHeight="1" thickTop="1">
      <c r="A5" s="1461" t="s">
        <v>269</v>
      </c>
      <c r="B5" s="1463" t="s">
        <v>17</v>
      </c>
      <c r="C5" s="1463"/>
      <c r="D5" s="1490" t="s">
        <v>19</v>
      </c>
      <c r="E5" s="1463"/>
      <c r="F5" s="1491" t="s">
        <v>41</v>
      </c>
      <c r="G5" s="1466"/>
      <c r="H5" s="305" t="s">
        <v>270</v>
      </c>
      <c r="I5" s="306"/>
      <c r="J5" s="307"/>
      <c r="K5" s="307"/>
      <c r="L5" s="307"/>
      <c r="M5" s="307"/>
    </row>
    <row r="6" spans="1:13" ht="24.75" customHeight="1">
      <c r="A6" s="1462"/>
      <c r="B6" s="222" t="s">
        <v>214</v>
      </c>
      <c r="C6" s="221" t="s">
        <v>215</v>
      </c>
      <c r="D6" s="221" t="s">
        <v>214</v>
      </c>
      <c r="E6" s="222" t="s">
        <v>215</v>
      </c>
      <c r="F6" s="1379" t="s">
        <v>214</v>
      </c>
      <c r="G6" s="1380" t="s">
        <v>215</v>
      </c>
      <c r="H6" s="308" t="s">
        <v>271</v>
      </c>
      <c r="I6" s="308" t="s">
        <v>272</v>
      </c>
      <c r="J6" s="307"/>
      <c r="K6" s="307"/>
      <c r="L6" s="307"/>
      <c r="M6" s="307"/>
    </row>
    <row r="7" spans="1:16" ht="24.75" customHeight="1">
      <c r="A7" s="224" t="s">
        <v>216</v>
      </c>
      <c r="B7" s="236">
        <v>293.5</v>
      </c>
      <c r="C7" s="236">
        <v>7.430453879941439</v>
      </c>
      <c r="D7" s="237">
        <v>309.2</v>
      </c>
      <c r="E7" s="1381">
        <v>5.4</v>
      </c>
      <c r="F7" s="237">
        <v>327.6</v>
      </c>
      <c r="G7" s="238">
        <v>5.9</v>
      </c>
      <c r="H7" s="307"/>
      <c r="I7" s="307"/>
      <c r="J7" s="307"/>
      <c r="L7" s="307"/>
      <c r="M7" s="307"/>
      <c r="N7" s="307"/>
      <c r="O7" s="307"/>
      <c r="P7" s="307"/>
    </row>
    <row r="8" spans="1:16" ht="24.75" customHeight="1">
      <c r="A8" s="224" t="s">
        <v>217</v>
      </c>
      <c r="B8" s="236">
        <v>299.2</v>
      </c>
      <c r="C8" s="236">
        <v>7.317073170731689</v>
      </c>
      <c r="D8" s="237">
        <v>314.4739411999262</v>
      </c>
      <c r="E8" s="236">
        <v>5.098063068704704</v>
      </c>
      <c r="F8" s="237">
        <v>331</v>
      </c>
      <c r="G8" s="238">
        <v>5.3</v>
      </c>
      <c r="H8" s="307"/>
      <c r="I8" s="307"/>
      <c r="J8" s="307"/>
      <c r="L8" s="307"/>
      <c r="M8" s="307"/>
      <c r="N8" s="307"/>
      <c r="O8" s="307"/>
      <c r="P8" s="307"/>
    </row>
    <row r="9" spans="1:16" ht="24.75" customHeight="1">
      <c r="A9" s="224" t="s">
        <v>218</v>
      </c>
      <c r="B9" s="236">
        <v>299.8</v>
      </c>
      <c r="C9" s="236">
        <v>7.2</v>
      </c>
      <c r="D9" s="237">
        <v>317.6285467867761</v>
      </c>
      <c r="E9" s="236">
        <v>5.948689241718256</v>
      </c>
      <c r="F9" s="237">
        <v>333.5470818040324</v>
      </c>
      <c r="G9" s="238">
        <v>5.011682727605219</v>
      </c>
      <c r="H9" s="307"/>
      <c r="I9" s="307"/>
      <c r="J9" s="307"/>
      <c r="K9" s="307"/>
      <c r="L9" s="307"/>
      <c r="M9" s="307"/>
      <c r="N9" s="307"/>
      <c r="O9" s="307"/>
      <c r="P9" s="307"/>
    </row>
    <row r="10" spans="1:16" ht="24.75" customHeight="1">
      <c r="A10" s="224" t="s">
        <v>219</v>
      </c>
      <c r="B10" s="236">
        <v>300.8</v>
      </c>
      <c r="C10" s="236">
        <v>6.7</v>
      </c>
      <c r="D10" s="237">
        <v>322.1263609552701</v>
      </c>
      <c r="E10" s="236">
        <v>7.099144774973908</v>
      </c>
      <c r="F10" s="237">
        <v>335.3386272496884</v>
      </c>
      <c r="G10" s="238">
        <v>4.101578726819227</v>
      </c>
      <c r="H10" s="307"/>
      <c r="I10" s="307"/>
      <c r="J10" s="307"/>
      <c r="K10" s="307"/>
      <c r="L10" s="307"/>
      <c r="M10" s="307"/>
      <c r="N10" s="307"/>
      <c r="O10" s="307"/>
      <c r="P10" s="307"/>
    </row>
    <row r="11" spans="1:14" ht="24.75" customHeight="1">
      <c r="A11" s="224" t="s">
        <v>220</v>
      </c>
      <c r="B11" s="236">
        <v>297.2</v>
      </c>
      <c r="C11" s="236">
        <v>6.6</v>
      </c>
      <c r="D11" s="237">
        <v>320.6523604510862</v>
      </c>
      <c r="E11" s="236">
        <v>7.884118351311216</v>
      </c>
      <c r="F11" s="237"/>
      <c r="G11" s="238"/>
      <c r="H11" s="307"/>
      <c r="I11" s="307"/>
      <c r="J11" s="307"/>
      <c r="K11" s="307"/>
      <c r="L11" s="307"/>
      <c r="M11" s="307"/>
      <c r="N11" s="307"/>
    </row>
    <row r="12" spans="1:16" ht="24.75" customHeight="1">
      <c r="A12" s="224" t="s">
        <v>221</v>
      </c>
      <c r="B12" s="236">
        <v>292.8</v>
      </c>
      <c r="C12" s="236">
        <v>5.4</v>
      </c>
      <c r="D12" s="237">
        <v>315.2</v>
      </c>
      <c r="E12" s="236">
        <v>7.6</v>
      </c>
      <c r="F12" s="237"/>
      <c r="G12" s="238"/>
      <c r="H12" s="307"/>
      <c r="I12" s="307"/>
      <c r="J12" s="307"/>
      <c r="K12" s="307"/>
      <c r="L12" s="307"/>
      <c r="M12" s="307"/>
      <c r="N12" s="307"/>
      <c r="O12" s="307"/>
      <c r="P12" s="307"/>
    </row>
    <row r="13" spans="1:16" ht="24.75" customHeight="1">
      <c r="A13" s="224" t="s">
        <v>222</v>
      </c>
      <c r="B13" s="236">
        <v>290.2</v>
      </c>
      <c r="C13" s="236">
        <v>5.5</v>
      </c>
      <c r="D13" s="237">
        <v>310.1537492453343</v>
      </c>
      <c r="E13" s="236">
        <v>6.878639820979203</v>
      </c>
      <c r="F13" s="237"/>
      <c r="G13" s="238"/>
      <c r="H13" s="307"/>
      <c r="I13" s="307"/>
      <c r="J13" s="307"/>
      <c r="K13" s="307"/>
      <c r="L13" s="307"/>
      <c r="M13" s="307"/>
      <c r="N13" s="307"/>
      <c r="O13" s="307"/>
      <c r="P13" s="307"/>
    </row>
    <row r="14" spans="1:16" ht="24.75" customHeight="1">
      <c r="A14" s="224" t="s">
        <v>223</v>
      </c>
      <c r="B14" s="236">
        <v>293.1</v>
      </c>
      <c r="C14" s="236">
        <v>5.5</v>
      </c>
      <c r="D14" s="237">
        <v>309.1447627369639</v>
      </c>
      <c r="E14" s="236">
        <v>5.483480669822853</v>
      </c>
      <c r="F14" s="237"/>
      <c r="G14" s="238"/>
      <c r="H14" s="307"/>
      <c r="I14" s="307"/>
      <c r="J14" s="307"/>
      <c r="K14" s="307"/>
      <c r="L14" s="307"/>
      <c r="M14" s="307"/>
      <c r="N14" s="307"/>
      <c r="O14" s="307"/>
      <c r="P14" s="307"/>
    </row>
    <row r="15" spans="1:16" ht="24.75" customHeight="1">
      <c r="A15" s="224" t="s">
        <v>224</v>
      </c>
      <c r="B15" s="236">
        <v>292</v>
      </c>
      <c r="C15" s="236">
        <v>5.3</v>
      </c>
      <c r="D15" s="237">
        <v>308.1719703737849</v>
      </c>
      <c r="E15" s="236">
        <v>5.526884479820126</v>
      </c>
      <c r="F15" s="237"/>
      <c r="G15" s="238"/>
      <c r="K15" s="307"/>
      <c r="L15" s="307"/>
      <c r="M15" s="307"/>
      <c r="N15" s="307"/>
      <c r="O15" s="307"/>
      <c r="P15" s="307"/>
    </row>
    <row r="16" spans="1:16" ht="24.75" customHeight="1">
      <c r="A16" s="224" t="s">
        <v>225</v>
      </c>
      <c r="B16" s="236">
        <v>297.1</v>
      </c>
      <c r="C16" s="236">
        <v>5.1</v>
      </c>
      <c r="D16" s="237">
        <v>314.3767096596036</v>
      </c>
      <c r="E16" s="236">
        <v>5.825231271931926</v>
      </c>
      <c r="F16" s="237"/>
      <c r="G16" s="238"/>
      <c r="K16" s="307"/>
      <c r="L16" s="307"/>
      <c r="M16" s="307"/>
      <c r="N16" s="307"/>
      <c r="O16" s="307"/>
      <c r="P16" s="307"/>
    </row>
    <row r="17" spans="1:16" ht="24.75" customHeight="1">
      <c r="A17" s="224" t="s">
        <v>226</v>
      </c>
      <c r="B17" s="236">
        <v>299.5</v>
      </c>
      <c r="C17" s="236">
        <v>5.4</v>
      </c>
      <c r="D17" s="237">
        <v>318.79065085380836</v>
      </c>
      <c r="E17" s="236">
        <v>6.438069969408389</v>
      </c>
      <c r="F17" s="237"/>
      <c r="G17" s="238"/>
      <c r="K17" s="307"/>
      <c r="L17" s="307"/>
      <c r="M17" s="307"/>
      <c r="N17" s="307"/>
      <c r="O17" s="307"/>
      <c r="P17" s="307"/>
    </row>
    <row r="18" spans="1:16" ht="24.75" customHeight="1">
      <c r="A18" s="224" t="s">
        <v>227</v>
      </c>
      <c r="B18" s="236">
        <v>304.4</v>
      </c>
      <c r="C18" s="236">
        <v>5.4</v>
      </c>
      <c r="D18" s="237">
        <v>323.1326629842921</v>
      </c>
      <c r="E18" s="1382">
        <v>6.153560449018073</v>
      </c>
      <c r="F18" s="237"/>
      <c r="G18" s="238"/>
      <c r="K18" s="307"/>
      <c r="L18" s="307"/>
      <c r="M18" s="307"/>
      <c r="N18" s="307"/>
      <c r="O18" s="307"/>
      <c r="P18" s="307"/>
    </row>
    <row r="19" spans="1:7" ht="24.75" customHeight="1" thickBot="1">
      <c r="A19" s="240" t="s">
        <v>228</v>
      </c>
      <c r="B19" s="1383">
        <f aca="true" t="shared" si="0" ref="B19:G19">AVERAGE(B7:B18)</f>
        <v>296.6333333333333</v>
      </c>
      <c r="C19" s="242">
        <f t="shared" si="0"/>
        <v>6.070627254222761</v>
      </c>
      <c r="D19" s="241">
        <f t="shared" si="0"/>
        <v>315.2543096039038</v>
      </c>
      <c r="E19" s="241">
        <f t="shared" si="0"/>
        <v>6.277990174807388</v>
      </c>
      <c r="F19" s="1383">
        <f t="shared" si="0"/>
        <v>331.87142726343023</v>
      </c>
      <c r="G19" s="243">
        <f t="shared" si="0"/>
        <v>5.078315363606111</v>
      </c>
    </row>
    <row r="20" spans="1:4" ht="19.5" customHeight="1" thickTop="1">
      <c r="A20" s="309"/>
      <c r="D20" s="307"/>
    </row>
    <row r="21" spans="1:7" ht="19.5" customHeight="1">
      <c r="A21" s="309"/>
      <c r="G21" s="304"/>
    </row>
    <row r="23" spans="1:2" ht="12.75">
      <c r="A23" s="310"/>
      <c r="B23" s="310"/>
    </row>
    <row r="24" spans="1:2" ht="12.75">
      <c r="A24" s="311"/>
      <c r="B24" s="310"/>
    </row>
    <row r="25" spans="1:2" ht="12.75">
      <c r="A25" s="311"/>
      <c r="B25" s="310"/>
    </row>
    <row r="26" spans="1:2" ht="12.75">
      <c r="A26" s="311"/>
      <c r="B26" s="310"/>
    </row>
    <row r="27" spans="1:2" ht="12.75">
      <c r="A27" s="310"/>
      <c r="B27" s="310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34">
      <selection activeCell="L35" sqref="L35"/>
    </sheetView>
  </sheetViews>
  <sheetFormatPr defaultColWidth="9.140625" defaultRowHeight="24.75" customHeight="1"/>
  <cols>
    <col min="1" max="1" width="6.28125" style="298" customWidth="1"/>
    <col min="2" max="2" width="34.28125" style="277" bestFit="1" customWidth="1"/>
    <col min="3" max="3" width="6.8515625" style="277" bestFit="1" customWidth="1"/>
    <col min="4" max="4" width="11.00390625" style="277" customWidth="1"/>
    <col min="5" max="5" width="10.57421875" style="277" customWidth="1"/>
    <col min="6" max="6" width="11.00390625" style="277" customWidth="1"/>
    <col min="7" max="7" width="10.421875" style="277" customWidth="1"/>
    <col min="8" max="8" width="10.7109375" style="277" customWidth="1"/>
    <col min="9" max="9" width="11.00390625" style="277" customWidth="1"/>
    <col min="10" max="13" width="7.140625" style="277" bestFit="1" customWidth="1"/>
    <col min="14" max="14" width="5.57421875" style="277" customWidth="1"/>
    <col min="15" max="16384" width="9.140625" style="277" customWidth="1"/>
  </cols>
  <sheetData>
    <row r="1" spans="1:13" ht="12.75">
      <c r="A1" s="1492" t="s">
        <v>273</v>
      </c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</row>
    <row r="2" spans="1:13" ht="15.75">
      <c r="A2" s="1474" t="s">
        <v>274</v>
      </c>
      <c r="B2" s="1474"/>
      <c r="C2" s="1474"/>
      <c r="D2" s="1474"/>
      <c r="E2" s="1474"/>
      <c r="F2" s="1474"/>
      <c r="G2" s="1474"/>
      <c r="H2" s="1474"/>
      <c r="I2" s="1474"/>
      <c r="J2" s="1474"/>
      <c r="K2" s="1474"/>
      <c r="L2" s="1474"/>
      <c r="M2" s="1474"/>
    </row>
    <row r="3" spans="1:13" ht="12.75">
      <c r="A3" s="1492" t="s">
        <v>275</v>
      </c>
      <c r="B3" s="1492"/>
      <c r="C3" s="1492"/>
      <c r="D3" s="1492"/>
      <c r="E3" s="1492"/>
      <c r="F3" s="1492"/>
      <c r="G3" s="1492"/>
      <c r="H3" s="1492"/>
      <c r="I3" s="1492"/>
      <c r="J3" s="1492"/>
      <c r="K3" s="1492"/>
      <c r="L3" s="1492"/>
      <c r="M3" s="1492"/>
    </row>
    <row r="4" spans="1:13" ht="12.75">
      <c r="A4" s="1492" t="s">
        <v>166</v>
      </c>
      <c r="B4" s="1492"/>
      <c r="C4" s="1492"/>
      <c r="D4" s="1492"/>
      <c r="E4" s="1492"/>
      <c r="F4" s="1492"/>
      <c r="G4" s="1492"/>
      <c r="H4" s="1492"/>
      <c r="I4" s="1492"/>
      <c r="J4" s="1492"/>
      <c r="K4" s="1492"/>
      <c r="L4" s="1492"/>
      <c r="M4" s="1492"/>
    </row>
    <row r="5" spans="1:13" ht="13.5" thickBo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</row>
    <row r="6" spans="1:13" ht="13.5" thickTop="1">
      <c r="A6" s="1493" t="s">
        <v>276</v>
      </c>
      <c r="B6" s="1477" t="s">
        <v>277</v>
      </c>
      <c r="C6" s="313" t="s">
        <v>278</v>
      </c>
      <c r="D6" s="278" t="s">
        <v>17</v>
      </c>
      <c r="E6" s="1479" t="s">
        <v>19</v>
      </c>
      <c r="F6" s="1480"/>
      <c r="G6" s="1481" t="s">
        <v>41</v>
      </c>
      <c r="H6" s="1481"/>
      <c r="I6" s="1480"/>
      <c r="J6" s="1482" t="s">
        <v>215</v>
      </c>
      <c r="K6" s="1483"/>
      <c r="L6" s="1483"/>
      <c r="M6" s="1484"/>
    </row>
    <row r="7" spans="1:13" ht="13.5" customHeight="1">
      <c r="A7" s="1494"/>
      <c r="B7" s="1478"/>
      <c r="C7" s="289" t="s">
        <v>279</v>
      </c>
      <c r="D7" s="314" t="str">
        <f>I7</f>
        <v>Oct/Nov</v>
      </c>
      <c r="E7" s="314" t="str">
        <f>H7</f>
        <v>Sep/Oct</v>
      </c>
      <c r="F7" s="314" t="str">
        <f>I7</f>
        <v>Oct/Nov</v>
      </c>
      <c r="G7" s="314" t="s">
        <v>172</v>
      </c>
      <c r="H7" s="314" t="s">
        <v>173</v>
      </c>
      <c r="I7" s="314" t="s">
        <v>174</v>
      </c>
      <c r="J7" s="1496" t="s">
        <v>280</v>
      </c>
      <c r="K7" s="1496" t="s">
        <v>281</v>
      </c>
      <c r="L7" s="1496" t="s">
        <v>282</v>
      </c>
      <c r="M7" s="1497" t="s">
        <v>283</v>
      </c>
    </row>
    <row r="8" spans="1:13" ht="12.75">
      <c r="A8" s="1495"/>
      <c r="B8" s="285">
        <v>1</v>
      </c>
      <c r="C8" s="288">
        <v>2</v>
      </c>
      <c r="D8" s="285">
        <v>3</v>
      </c>
      <c r="E8" s="285">
        <v>4</v>
      </c>
      <c r="F8" s="285">
        <v>5</v>
      </c>
      <c r="G8" s="287">
        <v>6</v>
      </c>
      <c r="H8" s="315">
        <v>7</v>
      </c>
      <c r="I8" s="315">
        <v>8</v>
      </c>
      <c r="J8" s="1478"/>
      <c r="K8" s="1478"/>
      <c r="L8" s="1478"/>
      <c r="M8" s="1498"/>
    </row>
    <row r="9" spans="1:13" ht="24.75" customHeight="1">
      <c r="A9" s="316"/>
      <c r="B9" s="317" t="s">
        <v>181</v>
      </c>
      <c r="C9" s="318">
        <v>100</v>
      </c>
      <c r="D9" s="319">
        <v>334</v>
      </c>
      <c r="E9" s="319">
        <v>360.9</v>
      </c>
      <c r="F9" s="319">
        <v>361</v>
      </c>
      <c r="G9" s="319">
        <v>408.9</v>
      </c>
      <c r="H9" s="319">
        <v>412.9</v>
      </c>
      <c r="I9" s="319">
        <v>412.9</v>
      </c>
      <c r="J9" s="320">
        <v>8.083832335329348</v>
      </c>
      <c r="K9" s="321">
        <v>0.027708506511501696</v>
      </c>
      <c r="L9" s="321">
        <v>14.37673130193906</v>
      </c>
      <c r="M9" s="322">
        <v>0</v>
      </c>
    </row>
    <row r="10" spans="1:13" ht="24.75" customHeight="1">
      <c r="A10" s="323">
        <v>1</v>
      </c>
      <c r="B10" s="324" t="s">
        <v>284</v>
      </c>
      <c r="C10" s="325">
        <v>26.97</v>
      </c>
      <c r="D10" s="326">
        <v>254.7</v>
      </c>
      <c r="E10" s="326">
        <v>256.7</v>
      </c>
      <c r="F10" s="326">
        <v>256.7</v>
      </c>
      <c r="G10" s="326">
        <v>304.2</v>
      </c>
      <c r="H10" s="326">
        <v>304.2</v>
      </c>
      <c r="I10" s="326">
        <v>304.2</v>
      </c>
      <c r="J10" s="327">
        <v>0.7852375343541382</v>
      </c>
      <c r="K10" s="327">
        <v>0</v>
      </c>
      <c r="L10" s="327">
        <v>18.504090377873</v>
      </c>
      <c r="M10" s="328">
        <v>0</v>
      </c>
    </row>
    <row r="11" spans="1:13" ht="24.75" customHeight="1">
      <c r="A11" s="329"/>
      <c r="B11" s="330" t="s">
        <v>285</v>
      </c>
      <c r="C11" s="331">
        <v>9.8</v>
      </c>
      <c r="D11" s="332">
        <v>234.2</v>
      </c>
      <c r="E11" s="332">
        <v>236.5</v>
      </c>
      <c r="F11" s="332">
        <v>236.5</v>
      </c>
      <c r="G11" s="332">
        <v>279.1</v>
      </c>
      <c r="H11" s="332">
        <v>279.1</v>
      </c>
      <c r="I11" s="332">
        <v>279.1</v>
      </c>
      <c r="J11" s="333">
        <v>0.9820666097352841</v>
      </c>
      <c r="K11" s="333">
        <v>0</v>
      </c>
      <c r="L11" s="333">
        <v>18.01268498942919</v>
      </c>
      <c r="M11" s="334">
        <v>0</v>
      </c>
    </row>
    <row r="12" spans="1:13" ht="27.75" customHeight="1">
      <c r="A12" s="329"/>
      <c r="B12" s="330" t="s">
        <v>286</v>
      </c>
      <c r="C12" s="331">
        <v>17.17</v>
      </c>
      <c r="D12" s="332">
        <v>266.3</v>
      </c>
      <c r="E12" s="332">
        <v>268.2</v>
      </c>
      <c r="F12" s="332">
        <v>268.2</v>
      </c>
      <c r="G12" s="332">
        <v>318.4</v>
      </c>
      <c r="H12" s="332">
        <v>318.4</v>
      </c>
      <c r="I12" s="332">
        <v>318.4</v>
      </c>
      <c r="J12" s="333">
        <v>0.7134810364250797</v>
      </c>
      <c r="K12" s="333">
        <v>0</v>
      </c>
      <c r="L12" s="333">
        <v>18.717375093214002</v>
      </c>
      <c r="M12" s="334">
        <v>0</v>
      </c>
    </row>
    <row r="13" spans="1:13" ht="18.75" customHeight="1">
      <c r="A13" s="323">
        <v>1.1</v>
      </c>
      <c r="B13" s="324" t="s">
        <v>287</v>
      </c>
      <c r="C13" s="335">
        <v>2.82</v>
      </c>
      <c r="D13" s="326">
        <v>340.7</v>
      </c>
      <c r="E13" s="326">
        <v>340.7</v>
      </c>
      <c r="F13" s="326">
        <v>340.7</v>
      </c>
      <c r="G13" s="326">
        <v>423.2</v>
      </c>
      <c r="H13" s="326">
        <v>423.2</v>
      </c>
      <c r="I13" s="326">
        <v>423.2</v>
      </c>
      <c r="J13" s="327">
        <v>0</v>
      </c>
      <c r="K13" s="327">
        <v>0</v>
      </c>
      <c r="L13" s="327">
        <v>24.21485177575579</v>
      </c>
      <c r="M13" s="328">
        <v>0</v>
      </c>
    </row>
    <row r="14" spans="1:13" ht="24.75" customHeight="1">
      <c r="A14" s="323"/>
      <c r="B14" s="330" t="s">
        <v>285</v>
      </c>
      <c r="C14" s="336">
        <v>0.31</v>
      </c>
      <c r="D14" s="332">
        <v>281.4</v>
      </c>
      <c r="E14" s="332">
        <v>281.4</v>
      </c>
      <c r="F14" s="332">
        <v>281.4</v>
      </c>
      <c r="G14" s="332">
        <v>350.7</v>
      </c>
      <c r="H14" s="332">
        <v>350.7</v>
      </c>
      <c r="I14" s="332">
        <v>350.7</v>
      </c>
      <c r="J14" s="333">
        <v>0</v>
      </c>
      <c r="K14" s="333">
        <v>0</v>
      </c>
      <c r="L14" s="333">
        <v>24.62686567164181</v>
      </c>
      <c r="M14" s="334">
        <v>0</v>
      </c>
    </row>
    <row r="15" spans="1:13" ht="24.75" customHeight="1">
      <c r="A15" s="323"/>
      <c r="B15" s="330" t="s">
        <v>286</v>
      </c>
      <c r="C15" s="336">
        <v>2.51</v>
      </c>
      <c r="D15" s="332">
        <v>347.9</v>
      </c>
      <c r="E15" s="332">
        <v>347.9</v>
      </c>
      <c r="F15" s="332">
        <v>347.9</v>
      </c>
      <c r="G15" s="332">
        <v>432</v>
      </c>
      <c r="H15" s="332">
        <v>432</v>
      </c>
      <c r="I15" s="332">
        <v>432</v>
      </c>
      <c r="J15" s="333">
        <v>0</v>
      </c>
      <c r="K15" s="333">
        <v>0</v>
      </c>
      <c r="L15" s="333">
        <v>24.173613107214734</v>
      </c>
      <c r="M15" s="334">
        <v>0</v>
      </c>
    </row>
    <row r="16" spans="1:13" ht="24.75" customHeight="1">
      <c r="A16" s="323">
        <v>1.2</v>
      </c>
      <c r="B16" s="324" t="s">
        <v>288</v>
      </c>
      <c r="C16" s="335">
        <v>1.14</v>
      </c>
      <c r="D16" s="326">
        <v>288.1</v>
      </c>
      <c r="E16" s="326">
        <v>290.1</v>
      </c>
      <c r="F16" s="326">
        <v>290.1</v>
      </c>
      <c r="G16" s="326">
        <v>350.3</v>
      </c>
      <c r="H16" s="326">
        <v>350.3</v>
      </c>
      <c r="I16" s="326">
        <v>350.3</v>
      </c>
      <c r="J16" s="327">
        <v>0.6942034015966669</v>
      </c>
      <c r="K16" s="327">
        <v>0</v>
      </c>
      <c r="L16" s="327">
        <v>20.7514650120648</v>
      </c>
      <c r="M16" s="328">
        <v>0</v>
      </c>
    </row>
    <row r="17" spans="1:13" ht="24.75" customHeight="1">
      <c r="A17" s="323"/>
      <c r="B17" s="330" t="s">
        <v>285</v>
      </c>
      <c r="C17" s="336">
        <v>0.19</v>
      </c>
      <c r="D17" s="332">
        <v>231.4</v>
      </c>
      <c r="E17" s="332">
        <v>233</v>
      </c>
      <c r="F17" s="332">
        <v>233</v>
      </c>
      <c r="G17" s="332">
        <v>294.8</v>
      </c>
      <c r="H17" s="332">
        <v>294.8</v>
      </c>
      <c r="I17" s="332">
        <v>294.8</v>
      </c>
      <c r="J17" s="333">
        <v>0.6914433880726136</v>
      </c>
      <c r="K17" s="333">
        <v>0</v>
      </c>
      <c r="L17" s="333">
        <v>26.523605150214593</v>
      </c>
      <c r="M17" s="334">
        <v>0</v>
      </c>
    </row>
    <row r="18" spans="1:13" ht="24.75" customHeight="1">
      <c r="A18" s="323"/>
      <c r="B18" s="330" t="s">
        <v>286</v>
      </c>
      <c r="C18" s="336">
        <v>0.95</v>
      </c>
      <c r="D18" s="332">
        <v>299.4</v>
      </c>
      <c r="E18" s="332">
        <v>301.6</v>
      </c>
      <c r="F18" s="332">
        <v>301.6</v>
      </c>
      <c r="G18" s="332">
        <v>361.4</v>
      </c>
      <c r="H18" s="332">
        <v>361.4</v>
      </c>
      <c r="I18" s="332">
        <v>361.4</v>
      </c>
      <c r="J18" s="333">
        <v>0.7348029392117752</v>
      </c>
      <c r="K18" s="333">
        <v>0</v>
      </c>
      <c r="L18" s="333">
        <v>19.827586206896527</v>
      </c>
      <c r="M18" s="334">
        <v>0</v>
      </c>
    </row>
    <row r="19" spans="1:13" ht="24.75" customHeight="1">
      <c r="A19" s="323">
        <v>1.3</v>
      </c>
      <c r="B19" s="324" t="s">
        <v>289</v>
      </c>
      <c r="C19" s="335">
        <v>0.55</v>
      </c>
      <c r="D19" s="326">
        <v>447.5</v>
      </c>
      <c r="E19" s="326">
        <v>457.7</v>
      </c>
      <c r="F19" s="326">
        <v>457.7</v>
      </c>
      <c r="G19" s="326">
        <v>473.2</v>
      </c>
      <c r="H19" s="326">
        <v>473.2</v>
      </c>
      <c r="I19" s="326">
        <v>473.2</v>
      </c>
      <c r="J19" s="327">
        <v>2.2793296089385535</v>
      </c>
      <c r="K19" s="327">
        <v>0</v>
      </c>
      <c r="L19" s="327">
        <v>3.3864977059209025</v>
      </c>
      <c r="M19" s="328">
        <v>0</v>
      </c>
    </row>
    <row r="20" spans="1:13" ht="24.75" customHeight="1">
      <c r="A20" s="323"/>
      <c r="B20" s="330" t="s">
        <v>285</v>
      </c>
      <c r="C20" s="336">
        <v>0.1</v>
      </c>
      <c r="D20" s="332">
        <v>341.8</v>
      </c>
      <c r="E20" s="332">
        <v>352.3</v>
      </c>
      <c r="F20" s="332">
        <v>352.3</v>
      </c>
      <c r="G20" s="332">
        <v>365.9</v>
      </c>
      <c r="H20" s="332">
        <v>365.9</v>
      </c>
      <c r="I20" s="332">
        <v>365.9</v>
      </c>
      <c r="J20" s="333">
        <v>3.0719719133996506</v>
      </c>
      <c r="K20" s="333">
        <v>0</v>
      </c>
      <c r="L20" s="333">
        <v>3.86034629577064</v>
      </c>
      <c r="M20" s="334">
        <v>0</v>
      </c>
    </row>
    <row r="21" spans="1:13" ht="24.75" customHeight="1">
      <c r="A21" s="323"/>
      <c r="B21" s="330" t="s">
        <v>286</v>
      </c>
      <c r="C21" s="336">
        <v>0.45</v>
      </c>
      <c r="D21" s="332">
        <v>471.7</v>
      </c>
      <c r="E21" s="332">
        <v>481.8</v>
      </c>
      <c r="F21" s="332">
        <v>481.8</v>
      </c>
      <c r="G21" s="332">
        <v>497.7</v>
      </c>
      <c r="H21" s="332">
        <v>497.7</v>
      </c>
      <c r="I21" s="332">
        <v>497.7</v>
      </c>
      <c r="J21" s="333">
        <v>2.141191435234262</v>
      </c>
      <c r="K21" s="333">
        <v>0</v>
      </c>
      <c r="L21" s="333">
        <v>3.300124533001238</v>
      </c>
      <c r="M21" s="334">
        <v>0</v>
      </c>
    </row>
    <row r="22" spans="1:13" ht="24.75" customHeight="1">
      <c r="A22" s="323">
        <v>1.4</v>
      </c>
      <c r="B22" s="324" t="s">
        <v>290</v>
      </c>
      <c r="C22" s="335">
        <v>4.01</v>
      </c>
      <c r="D22" s="326">
        <v>332.4</v>
      </c>
      <c r="E22" s="326">
        <v>332.4</v>
      </c>
      <c r="F22" s="326">
        <v>332.4</v>
      </c>
      <c r="G22" s="326">
        <v>410.8</v>
      </c>
      <c r="H22" s="326">
        <v>410.8</v>
      </c>
      <c r="I22" s="326">
        <v>410.8</v>
      </c>
      <c r="J22" s="327">
        <v>0</v>
      </c>
      <c r="K22" s="327">
        <v>0</v>
      </c>
      <c r="L22" s="327">
        <v>23.586040914560783</v>
      </c>
      <c r="M22" s="328">
        <v>0</v>
      </c>
    </row>
    <row r="23" spans="1:13" ht="24.75" customHeight="1">
      <c r="A23" s="323"/>
      <c r="B23" s="330" t="s">
        <v>285</v>
      </c>
      <c r="C23" s="336">
        <v>0.17</v>
      </c>
      <c r="D23" s="332">
        <v>259.3</v>
      </c>
      <c r="E23" s="332">
        <v>259.3</v>
      </c>
      <c r="F23" s="332">
        <v>259.3</v>
      </c>
      <c r="G23" s="332">
        <v>322.6</v>
      </c>
      <c r="H23" s="332">
        <v>322.6</v>
      </c>
      <c r="I23" s="332">
        <v>322.6</v>
      </c>
      <c r="J23" s="333">
        <v>0</v>
      </c>
      <c r="K23" s="333">
        <v>0</v>
      </c>
      <c r="L23" s="333">
        <v>24.411878133436176</v>
      </c>
      <c r="M23" s="334">
        <v>0</v>
      </c>
    </row>
    <row r="24" spans="1:13" ht="24.75" customHeight="1">
      <c r="A24" s="323"/>
      <c r="B24" s="330" t="s">
        <v>286</v>
      </c>
      <c r="C24" s="336">
        <v>3.84</v>
      </c>
      <c r="D24" s="332">
        <v>335.7</v>
      </c>
      <c r="E24" s="332">
        <v>335.7</v>
      </c>
      <c r="F24" s="332">
        <v>335.7</v>
      </c>
      <c r="G24" s="332">
        <v>414.8</v>
      </c>
      <c r="H24" s="332">
        <v>414.8</v>
      </c>
      <c r="I24" s="332">
        <v>414.8</v>
      </c>
      <c r="J24" s="333">
        <v>0</v>
      </c>
      <c r="K24" s="333">
        <v>0</v>
      </c>
      <c r="L24" s="333">
        <v>23.562704795948775</v>
      </c>
      <c r="M24" s="334">
        <v>0</v>
      </c>
    </row>
    <row r="25" spans="1:13" s="298" customFormat="1" ht="24.75" customHeight="1">
      <c r="A25" s="323">
        <v>1.5</v>
      </c>
      <c r="B25" s="324" t="s">
        <v>204</v>
      </c>
      <c r="C25" s="335">
        <v>10.55</v>
      </c>
      <c r="D25" s="326">
        <v>295.8</v>
      </c>
      <c r="E25" s="326">
        <v>300.2</v>
      </c>
      <c r="F25" s="326">
        <v>300.2</v>
      </c>
      <c r="G25" s="326">
        <v>362.4</v>
      </c>
      <c r="H25" s="326">
        <v>362.4</v>
      </c>
      <c r="I25" s="326">
        <v>362.4</v>
      </c>
      <c r="J25" s="327">
        <v>1.4874915483434705</v>
      </c>
      <c r="K25" s="327">
        <v>0</v>
      </c>
      <c r="L25" s="327">
        <v>20.71952031978681</v>
      </c>
      <c r="M25" s="328">
        <v>0</v>
      </c>
    </row>
    <row r="26" spans="1:13" ht="24.75" customHeight="1">
      <c r="A26" s="323"/>
      <c r="B26" s="330" t="s">
        <v>285</v>
      </c>
      <c r="C26" s="336">
        <v>6.8</v>
      </c>
      <c r="D26" s="332">
        <v>268.9</v>
      </c>
      <c r="E26" s="332">
        <v>272.1</v>
      </c>
      <c r="F26" s="332">
        <v>272.1</v>
      </c>
      <c r="G26" s="332">
        <v>326.8</v>
      </c>
      <c r="H26" s="332">
        <v>326.8</v>
      </c>
      <c r="I26" s="332">
        <v>326.8</v>
      </c>
      <c r="J26" s="333">
        <v>1.1900334696913575</v>
      </c>
      <c r="K26" s="333">
        <v>0</v>
      </c>
      <c r="L26" s="333">
        <v>20.102903344358694</v>
      </c>
      <c r="M26" s="334">
        <v>0</v>
      </c>
    </row>
    <row r="27" spans="1:15" ht="24.75" customHeight="1">
      <c r="A27" s="323"/>
      <c r="B27" s="330" t="s">
        <v>286</v>
      </c>
      <c r="C27" s="336">
        <v>3.75</v>
      </c>
      <c r="D27" s="332">
        <v>344.6</v>
      </c>
      <c r="E27" s="332">
        <v>351.2</v>
      </c>
      <c r="F27" s="332">
        <v>351.2</v>
      </c>
      <c r="G27" s="332">
        <v>426.9</v>
      </c>
      <c r="H27" s="332">
        <v>426.9</v>
      </c>
      <c r="I27" s="332">
        <v>426.9</v>
      </c>
      <c r="J27" s="333">
        <v>1.9152640742890128</v>
      </c>
      <c r="K27" s="333">
        <v>0</v>
      </c>
      <c r="L27" s="333">
        <v>21.554669703872435</v>
      </c>
      <c r="M27" s="334">
        <v>0</v>
      </c>
      <c r="O27" s="337"/>
    </row>
    <row r="28" spans="1:13" s="298" customFormat="1" ht="24.75" customHeight="1">
      <c r="A28" s="323">
        <v>1.6</v>
      </c>
      <c r="B28" s="324" t="s">
        <v>291</v>
      </c>
      <c r="C28" s="335">
        <v>7.9</v>
      </c>
      <c r="D28" s="326">
        <v>111.3</v>
      </c>
      <c r="E28" s="326">
        <v>111.3</v>
      </c>
      <c r="F28" s="326">
        <v>111.3</v>
      </c>
      <c r="G28" s="326">
        <v>111.3</v>
      </c>
      <c r="H28" s="326">
        <v>111.3</v>
      </c>
      <c r="I28" s="326">
        <v>111.3</v>
      </c>
      <c r="J28" s="327">
        <v>0</v>
      </c>
      <c r="K28" s="327">
        <v>0</v>
      </c>
      <c r="L28" s="327">
        <v>0</v>
      </c>
      <c r="M28" s="328">
        <v>0</v>
      </c>
    </row>
    <row r="29" spans="1:13" ht="24.75" customHeight="1">
      <c r="A29" s="323"/>
      <c r="B29" s="330" t="s">
        <v>285</v>
      </c>
      <c r="C29" s="336">
        <v>2.24</v>
      </c>
      <c r="D29" s="332">
        <v>115.3</v>
      </c>
      <c r="E29" s="332">
        <v>115.3</v>
      </c>
      <c r="F29" s="332">
        <v>115.3</v>
      </c>
      <c r="G29" s="332">
        <v>115.3</v>
      </c>
      <c r="H29" s="332">
        <v>115.3</v>
      </c>
      <c r="I29" s="332">
        <v>115.3</v>
      </c>
      <c r="J29" s="333">
        <v>0</v>
      </c>
      <c r="K29" s="333">
        <v>0</v>
      </c>
      <c r="L29" s="333">
        <v>0</v>
      </c>
      <c r="M29" s="334">
        <v>0</v>
      </c>
    </row>
    <row r="30" spans="1:13" ht="24.75" customHeight="1">
      <c r="A30" s="323"/>
      <c r="B30" s="330" t="s">
        <v>286</v>
      </c>
      <c r="C30" s="336">
        <v>5.66</v>
      </c>
      <c r="D30" s="332">
        <v>109.7</v>
      </c>
      <c r="E30" s="332">
        <v>109.7</v>
      </c>
      <c r="F30" s="332">
        <v>109.7</v>
      </c>
      <c r="G30" s="332">
        <v>109.7</v>
      </c>
      <c r="H30" s="332">
        <v>109.7</v>
      </c>
      <c r="I30" s="332">
        <v>109.7</v>
      </c>
      <c r="J30" s="333">
        <v>0</v>
      </c>
      <c r="K30" s="333">
        <v>0</v>
      </c>
      <c r="L30" s="333">
        <v>0</v>
      </c>
      <c r="M30" s="334">
        <v>0</v>
      </c>
    </row>
    <row r="31" spans="1:13" s="298" customFormat="1" ht="18.75" customHeight="1">
      <c r="A31" s="323">
        <v>2</v>
      </c>
      <c r="B31" s="324" t="s">
        <v>292</v>
      </c>
      <c r="C31" s="335">
        <v>73.03</v>
      </c>
      <c r="D31" s="326">
        <v>363.2</v>
      </c>
      <c r="E31" s="326">
        <v>399.4</v>
      </c>
      <c r="F31" s="326">
        <v>399.5</v>
      </c>
      <c r="G31" s="326">
        <v>447.6</v>
      </c>
      <c r="H31" s="326">
        <v>453</v>
      </c>
      <c r="I31" s="326">
        <v>453</v>
      </c>
      <c r="J31" s="338">
        <v>9.994493392070481</v>
      </c>
      <c r="K31" s="338">
        <v>0.025037556334524425</v>
      </c>
      <c r="L31" s="338">
        <v>13.39173967459324</v>
      </c>
      <c r="M31" s="339">
        <v>0</v>
      </c>
    </row>
    <row r="32" spans="1:13" ht="18" customHeight="1">
      <c r="A32" s="323">
        <v>2.1</v>
      </c>
      <c r="B32" s="324" t="s">
        <v>293</v>
      </c>
      <c r="C32" s="335">
        <v>39.49</v>
      </c>
      <c r="D32" s="326">
        <v>402.8</v>
      </c>
      <c r="E32" s="326">
        <v>456.1</v>
      </c>
      <c r="F32" s="326">
        <v>456.1</v>
      </c>
      <c r="G32" s="326">
        <v>508</v>
      </c>
      <c r="H32" s="326">
        <v>517.9</v>
      </c>
      <c r="I32" s="326">
        <v>517.9</v>
      </c>
      <c r="J32" s="327">
        <v>13.232373386295933</v>
      </c>
      <c r="K32" s="327">
        <v>0</v>
      </c>
      <c r="L32" s="327">
        <v>13.549660162245104</v>
      </c>
      <c r="M32" s="340">
        <v>0</v>
      </c>
    </row>
    <row r="33" spans="1:13" ht="24.75" customHeight="1">
      <c r="A33" s="323"/>
      <c r="B33" s="330" t="s">
        <v>294</v>
      </c>
      <c r="C33" s="331">
        <v>20.49</v>
      </c>
      <c r="D33" s="332">
        <v>387.4</v>
      </c>
      <c r="E33" s="332">
        <v>449.4</v>
      </c>
      <c r="F33" s="332">
        <v>449.4</v>
      </c>
      <c r="G33" s="332">
        <v>497</v>
      </c>
      <c r="H33" s="332">
        <v>497</v>
      </c>
      <c r="I33" s="332">
        <v>497</v>
      </c>
      <c r="J33" s="333">
        <v>16.00413009808983</v>
      </c>
      <c r="K33" s="333">
        <v>0</v>
      </c>
      <c r="L33" s="333">
        <v>10.591900311526487</v>
      </c>
      <c r="M33" s="334">
        <v>0</v>
      </c>
    </row>
    <row r="34" spans="1:13" ht="24.75" customHeight="1">
      <c r="A34" s="323"/>
      <c r="B34" s="330" t="s">
        <v>295</v>
      </c>
      <c r="C34" s="331">
        <v>19</v>
      </c>
      <c r="D34" s="332">
        <v>419.5</v>
      </c>
      <c r="E34" s="332">
        <v>463.4</v>
      </c>
      <c r="F34" s="332">
        <v>463.4</v>
      </c>
      <c r="G34" s="332">
        <v>519.8</v>
      </c>
      <c r="H34" s="332">
        <v>540.6</v>
      </c>
      <c r="I34" s="332">
        <v>540.6</v>
      </c>
      <c r="J34" s="333">
        <v>10.464839094159714</v>
      </c>
      <c r="K34" s="333">
        <v>0</v>
      </c>
      <c r="L34" s="333">
        <v>16.659473457056535</v>
      </c>
      <c r="M34" s="334">
        <v>0</v>
      </c>
    </row>
    <row r="35" spans="1:13" ht="24.75" customHeight="1">
      <c r="A35" s="323">
        <v>2.2</v>
      </c>
      <c r="B35" s="324" t="s">
        <v>296</v>
      </c>
      <c r="C35" s="335">
        <v>25.25</v>
      </c>
      <c r="D35" s="326">
        <v>316.3</v>
      </c>
      <c r="E35" s="326">
        <v>327.4</v>
      </c>
      <c r="F35" s="326">
        <v>327.7</v>
      </c>
      <c r="G35" s="326">
        <v>367.8</v>
      </c>
      <c r="H35" s="326">
        <v>367.8</v>
      </c>
      <c r="I35" s="326">
        <v>367.8</v>
      </c>
      <c r="J35" s="327">
        <v>3.604173253240589</v>
      </c>
      <c r="K35" s="327">
        <v>0.09163103237629855</v>
      </c>
      <c r="L35" s="327">
        <v>12.23680195300581</v>
      </c>
      <c r="M35" s="328">
        <v>0</v>
      </c>
    </row>
    <row r="36" spans="1:13" ht="24.75" customHeight="1">
      <c r="A36" s="323"/>
      <c r="B36" s="330" t="s">
        <v>297</v>
      </c>
      <c r="C36" s="331">
        <v>6.31</v>
      </c>
      <c r="D36" s="332">
        <v>298.1</v>
      </c>
      <c r="E36" s="332">
        <v>319.4</v>
      </c>
      <c r="F36" s="332">
        <v>320.6</v>
      </c>
      <c r="G36" s="332">
        <v>357.1</v>
      </c>
      <c r="H36" s="332">
        <v>357.1</v>
      </c>
      <c r="I36" s="332">
        <v>357.1</v>
      </c>
      <c r="J36" s="333">
        <v>7.547802750754769</v>
      </c>
      <c r="K36" s="333">
        <v>0.3757044458359644</v>
      </c>
      <c r="L36" s="333">
        <v>11.384903306300686</v>
      </c>
      <c r="M36" s="334">
        <v>0</v>
      </c>
    </row>
    <row r="37" spans="1:13" ht="24.75" customHeight="1">
      <c r="A37" s="323"/>
      <c r="B37" s="330" t="s">
        <v>298</v>
      </c>
      <c r="C37" s="331">
        <v>6.31</v>
      </c>
      <c r="D37" s="332">
        <v>313.9</v>
      </c>
      <c r="E37" s="332">
        <v>326.5</v>
      </c>
      <c r="F37" s="332">
        <v>326.5</v>
      </c>
      <c r="G37" s="332">
        <v>370</v>
      </c>
      <c r="H37" s="332">
        <v>370</v>
      </c>
      <c r="I37" s="332">
        <v>370</v>
      </c>
      <c r="J37" s="333">
        <v>4.014017202930887</v>
      </c>
      <c r="K37" s="333">
        <v>0</v>
      </c>
      <c r="L37" s="333">
        <v>13.32312404287903</v>
      </c>
      <c r="M37" s="334">
        <v>0</v>
      </c>
    </row>
    <row r="38" spans="1:13" ht="24.75" customHeight="1">
      <c r="A38" s="323"/>
      <c r="B38" s="330" t="s">
        <v>299</v>
      </c>
      <c r="C38" s="331">
        <v>6.31</v>
      </c>
      <c r="D38" s="332">
        <v>315.7</v>
      </c>
      <c r="E38" s="332">
        <v>322.1</v>
      </c>
      <c r="F38" s="332">
        <v>322.1</v>
      </c>
      <c r="G38" s="332">
        <v>364.3</v>
      </c>
      <c r="H38" s="332">
        <v>364.3</v>
      </c>
      <c r="I38" s="332">
        <v>364.3</v>
      </c>
      <c r="J38" s="333">
        <v>2.0272410516313073</v>
      </c>
      <c r="K38" s="333">
        <v>0</v>
      </c>
      <c r="L38" s="333">
        <v>13.101521266687357</v>
      </c>
      <c r="M38" s="334">
        <v>0</v>
      </c>
    </row>
    <row r="39" spans="1:13" ht="24.75" customHeight="1">
      <c r="A39" s="323"/>
      <c r="B39" s="330" t="s">
        <v>300</v>
      </c>
      <c r="C39" s="331">
        <v>6.32</v>
      </c>
      <c r="D39" s="332">
        <v>337.6</v>
      </c>
      <c r="E39" s="332">
        <v>341.7</v>
      </c>
      <c r="F39" s="332">
        <v>341.7</v>
      </c>
      <c r="G39" s="332">
        <v>379.7</v>
      </c>
      <c r="H39" s="332">
        <v>379.7</v>
      </c>
      <c r="I39" s="332">
        <v>379.7</v>
      </c>
      <c r="J39" s="333">
        <v>1.2144549763033012</v>
      </c>
      <c r="K39" s="333">
        <v>0</v>
      </c>
      <c r="L39" s="333">
        <v>11.12086625695055</v>
      </c>
      <c r="M39" s="334">
        <v>0</v>
      </c>
    </row>
    <row r="40" spans="1:13" ht="24.75" customHeight="1">
      <c r="A40" s="323">
        <v>2.3</v>
      </c>
      <c r="B40" s="324" t="s">
        <v>301</v>
      </c>
      <c r="C40" s="335">
        <v>8.29</v>
      </c>
      <c r="D40" s="326">
        <v>317.5</v>
      </c>
      <c r="E40" s="326">
        <v>348.5</v>
      </c>
      <c r="F40" s="326">
        <v>348.5</v>
      </c>
      <c r="G40" s="326">
        <v>403.3</v>
      </c>
      <c r="H40" s="326">
        <v>403.3</v>
      </c>
      <c r="I40" s="326">
        <v>403.3</v>
      </c>
      <c r="J40" s="327">
        <v>9.763779527559052</v>
      </c>
      <c r="K40" s="327">
        <v>0</v>
      </c>
      <c r="L40" s="327">
        <v>15.7245337159254</v>
      </c>
      <c r="M40" s="340">
        <v>0</v>
      </c>
    </row>
    <row r="41" spans="1:13" s="298" customFormat="1" ht="24.75" customHeight="1">
      <c r="A41" s="341"/>
      <c r="B41" s="324" t="s">
        <v>302</v>
      </c>
      <c r="C41" s="335">
        <v>2.76</v>
      </c>
      <c r="D41" s="326">
        <v>296.5</v>
      </c>
      <c r="E41" s="326">
        <v>322.5</v>
      </c>
      <c r="F41" s="326">
        <v>322.5</v>
      </c>
      <c r="G41" s="326">
        <v>377.8</v>
      </c>
      <c r="H41" s="326">
        <v>377.8</v>
      </c>
      <c r="I41" s="326">
        <v>377.8</v>
      </c>
      <c r="J41" s="327">
        <v>8.768971332209105</v>
      </c>
      <c r="K41" s="327">
        <v>0</v>
      </c>
      <c r="L41" s="327">
        <v>17.147286821705436</v>
      </c>
      <c r="M41" s="328">
        <v>0</v>
      </c>
    </row>
    <row r="42" spans="1:13" ht="24.75" customHeight="1">
      <c r="A42" s="341"/>
      <c r="B42" s="330" t="s">
        <v>298</v>
      </c>
      <c r="C42" s="331">
        <v>1.38</v>
      </c>
      <c r="D42" s="332">
        <v>286.2</v>
      </c>
      <c r="E42" s="332">
        <v>307.7</v>
      </c>
      <c r="F42" s="332">
        <v>307.7</v>
      </c>
      <c r="G42" s="332">
        <v>368.3</v>
      </c>
      <c r="H42" s="332">
        <v>368.3</v>
      </c>
      <c r="I42" s="332">
        <v>368.3</v>
      </c>
      <c r="J42" s="333">
        <v>7.512229210342426</v>
      </c>
      <c r="K42" s="333">
        <v>0</v>
      </c>
      <c r="L42" s="333">
        <v>19.694507637309073</v>
      </c>
      <c r="M42" s="334">
        <v>0</v>
      </c>
    </row>
    <row r="43" spans="1:13" ht="24.75" customHeight="1">
      <c r="A43" s="342"/>
      <c r="B43" s="330" t="s">
        <v>300</v>
      </c>
      <c r="C43" s="331">
        <v>1.38</v>
      </c>
      <c r="D43" s="332">
        <v>306.9</v>
      </c>
      <c r="E43" s="332">
        <v>337.3</v>
      </c>
      <c r="F43" s="332">
        <v>337.3</v>
      </c>
      <c r="G43" s="332">
        <v>387.2</v>
      </c>
      <c r="H43" s="332">
        <v>387.2</v>
      </c>
      <c r="I43" s="332">
        <v>387.2</v>
      </c>
      <c r="J43" s="333">
        <v>9.905506679700252</v>
      </c>
      <c r="K43" s="333">
        <v>0</v>
      </c>
      <c r="L43" s="333">
        <v>14.793951971538675</v>
      </c>
      <c r="M43" s="334">
        <v>0</v>
      </c>
    </row>
    <row r="44" spans="1:13" ht="24.75" customHeight="1">
      <c r="A44" s="341"/>
      <c r="B44" s="324" t="s">
        <v>303</v>
      </c>
      <c r="C44" s="335">
        <v>2.76</v>
      </c>
      <c r="D44" s="326">
        <v>280.2</v>
      </c>
      <c r="E44" s="326">
        <v>305.9</v>
      </c>
      <c r="F44" s="326">
        <v>305.9</v>
      </c>
      <c r="G44" s="326">
        <v>370.3</v>
      </c>
      <c r="H44" s="326">
        <v>370.3</v>
      </c>
      <c r="I44" s="326">
        <v>370.3</v>
      </c>
      <c r="J44" s="327">
        <v>9.172019985724475</v>
      </c>
      <c r="K44" s="327">
        <v>0</v>
      </c>
      <c r="L44" s="327">
        <v>21.052631578947384</v>
      </c>
      <c r="M44" s="328">
        <v>0</v>
      </c>
    </row>
    <row r="45" spans="1:13" ht="24.75" customHeight="1">
      <c r="A45" s="341"/>
      <c r="B45" s="330" t="s">
        <v>298</v>
      </c>
      <c r="C45" s="331">
        <v>1.38</v>
      </c>
      <c r="D45" s="332">
        <v>272.4</v>
      </c>
      <c r="E45" s="332">
        <v>296.4</v>
      </c>
      <c r="F45" s="332">
        <v>296.4</v>
      </c>
      <c r="G45" s="332">
        <v>358.8</v>
      </c>
      <c r="H45" s="332">
        <v>358.8</v>
      </c>
      <c r="I45" s="332">
        <v>358.8</v>
      </c>
      <c r="J45" s="333">
        <v>8.810572687224678</v>
      </c>
      <c r="K45" s="333">
        <v>0</v>
      </c>
      <c r="L45" s="333">
        <v>21.052631578947384</v>
      </c>
      <c r="M45" s="334">
        <v>0</v>
      </c>
    </row>
    <row r="46" spans="1:13" ht="24.75" customHeight="1">
      <c r="A46" s="341"/>
      <c r="B46" s="330" t="s">
        <v>300</v>
      </c>
      <c r="C46" s="331">
        <v>1.38</v>
      </c>
      <c r="D46" s="332">
        <v>288</v>
      </c>
      <c r="E46" s="332">
        <v>315.4</v>
      </c>
      <c r="F46" s="332">
        <v>315.4</v>
      </c>
      <c r="G46" s="332">
        <v>381.7</v>
      </c>
      <c r="H46" s="332">
        <v>381.7</v>
      </c>
      <c r="I46" s="332">
        <v>381.7</v>
      </c>
      <c r="J46" s="333">
        <v>9.513888888888886</v>
      </c>
      <c r="K46" s="333">
        <v>0</v>
      </c>
      <c r="L46" s="333">
        <v>21.020925808497154</v>
      </c>
      <c r="M46" s="334">
        <v>0</v>
      </c>
    </row>
    <row r="47" spans="1:13" ht="24.75" customHeight="1">
      <c r="A47" s="341"/>
      <c r="B47" s="324" t="s">
        <v>304</v>
      </c>
      <c r="C47" s="335">
        <v>2.77</v>
      </c>
      <c r="D47" s="326">
        <v>375.8</v>
      </c>
      <c r="E47" s="326">
        <v>417</v>
      </c>
      <c r="F47" s="326">
        <v>417</v>
      </c>
      <c r="G47" s="326">
        <v>461.9</v>
      </c>
      <c r="H47" s="326">
        <v>461.9</v>
      </c>
      <c r="I47" s="326">
        <v>461.9</v>
      </c>
      <c r="J47" s="327">
        <v>10.963278339542313</v>
      </c>
      <c r="K47" s="327">
        <v>0</v>
      </c>
      <c r="L47" s="327">
        <v>10.76738609112708</v>
      </c>
      <c r="M47" s="328">
        <v>0</v>
      </c>
    </row>
    <row r="48" spans="1:13" ht="24.75" customHeight="1">
      <c r="A48" s="341"/>
      <c r="B48" s="330" t="s">
        <v>294</v>
      </c>
      <c r="C48" s="331">
        <v>1.38</v>
      </c>
      <c r="D48" s="332">
        <v>384</v>
      </c>
      <c r="E48" s="332">
        <v>422.6</v>
      </c>
      <c r="F48" s="332">
        <v>422.6</v>
      </c>
      <c r="G48" s="332">
        <v>455.1</v>
      </c>
      <c r="H48" s="332">
        <v>455.1</v>
      </c>
      <c r="I48" s="332">
        <v>455.1</v>
      </c>
      <c r="J48" s="333">
        <v>10.052083333333343</v>
      </c>
      <c r="K48" s="333">
        <v>0</v>
      </c>
      <c r="L48" s="333">
        <v>7.690487458589686</v>
      </c>
      <c r="M48" s="334">
        <v>0</v>
      </c>
    </row>
    <row r="49" spans="1:13" ht="24.75" customHeight="1" thickBot="1">
      <c r="A49" s="343"/>
      <c r="B49" s="344" t="s">
        <v>295</v>
      </c>
      <c r="C49" s="345">
        <v>1.39</v>
      </c>
      <c r="D49" s="346">
        <v>367.6</v>
      </c>
      <c r="E49" s="346">
        <v>411.4</v>
      </c>
      <c r="F49" s="346">
        <v>411.4</v>
      </c>
      <c r="G49" s="346">
        <v>468.6</v>
      </c>
      <c r="H49" s="346">
        <v>468.6</v>
      </c>
      <c r="I49" s="346">
        <v>468.6</v>
      </c>
      <c r="J49" s="347">
        <v>11.915125136017394</v>
      </c>
      <c r="K49" s="347">
        <v>0</v>
      </c>
      <c r="L49" s="347">
        <v>13.903743315508038</v>
      </c>
      <c r="M49" s="348">
        <v>0</v>
      </c>
    </row>
    <row r="50" spans="4:13" ht="12" customHeight="1" thickTop="1">
      <c r="D50" s="349"/>
      <c r="E50" s="349"/>
      <c r="F50" s="349"/>
      <c r="G50" s="349"/>
      <c r="H50" s="349"/>
      <c r="I50" s="349"/>
      <c r="J50" s="349"/>
      <c r="K50" s="349"/>
      <c r="L50" s="349"/>
      <c r="M50" s="349"/>
    </row>
    <row r="51" spans="4:13" ht="24.75" customHeight="1">
      <c r="D51" s="349"/>
      <c r="E51" s="349"/>
      <c r="F51" s="349"/>
      <c r="G51" s="349"/>
      <c r="H51" s="349"/>
      <c r="I51" s="349"/>
      <c r="J51" s="349"/>
      <c r="K51" s="349"/>
      <c r="L51" s="349"/>
      <c r="M51" s="349"/>
    </row>
    <row r="52" spans="4:13" ht="24.75" customHeight="1">
      <c r="D52" s="349"/>
      <c r="E52" s="349"/>
      <c r="F52" s="349"/>
      <c r="G52" s="349"/>
      <c r="H52" s="349"/>
      <c r="I52" s="349"/>
      <c r="J52" s="349"/>
      <c r="K52" s="349"/>
      <c r="L52" s="349"/>
      <c r="M52" s="349"/>
    </row>
    <row r="53" spans="4:13" ht="24.75" customHeight="1">
      <c r="D53" s="349"/>
      <c r="E53" s="349"/>
      <c r="F53" s="349"/>
      <c r="G53" s="349"/>
      <c r="H53" s="349"/>
      <c r="I53" s="349"/>
      <c r="J53" s="349"/>
      <c r="K53" s="349"/>
      <c r="L53" s="349"/>
      <c r="M53" s="349"/>
    </row>
    <row r="54" spans="4:13" ht="24.75" customHeight="1">
      <c r="D54" s="349"/>
      <c r="E54" s="349"/>
      <c r="F54" s="349"/>
      <c r="G54" s="349"/>
      <c r="H54" s="349"/>
      <c r="I54" s="349"/>
      <c r="J54" s="349"/>
      <c r="K54" s="349"/>
      <c r="L54" s="349"/>
      <c r="M54" s="349"/>
    </row>
    <row r="55" spans="4:13" ht="24.75" customHeight="1"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4:13" ht="24.75" customHeight="1"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4:13" ht="24.75" customHeight="1"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4:13" ht="24.75" customHeight="1"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  <row r="59" spans="4:13" ht="24.75" customHeight="1">
      <c r="D59" s="349"/>
      <c r="E59" s="349"/>
      <c r="F59" s="349"/>
      <c r="G59" s="349"/>
      <c r="H59" s="349"/>
      <c r="I59" s="349"/>
      <c r="J59" s="349"/>
      <c r="K59" s="349"/>
      <c r="L59" s="349"/>
      <c r="M59" s="349"/>
    </row>
    <row r="60" spans="4:13" ht="24.75" customHeight="1">
      <c r="D60" s="349"/>
      <c r="E60" s="349"/>
      <c r="F60" s="349"/>
      <c r="G60" s="349"/>
      <c r="H60" s="349"/>
      <c r="I60" s="349"/>
      <c r="J60" s="349"/>
      <c r="K60" s="349"/>
      <c r="L60" s="349"/>
      <c r="M60" s="349"/>
    </row>
    <row r="61" spans="4:13" ht="24.75" customHeight="1">
      <c r="D61" s="349"/>
      <c r="E61" s="349"/>
      <c r="F61" s="349"/>
      <c r="G61" s="349"/>
      <c r="H61" s="349"/>
      <c r="I61" s="349"/>
      <c r="J61" s="349"/>
      <c r="K61" s="349"/>
      <c r="L61" s="349"/>
      <c r="M61" s="349"/>
    </row>
    <row r="62" spans="4:13" ht="24.75" customHeight="1">
      <c r="D62" s="349"/>
      <c r="E62" s="349"/>
      <c r="F62" s="349"/>
      <c r="G62" s="349"/>
      <c r="H62" s="349"/>
      <c r="I62" s="349"/>
      <c r="J62" s="349"/>
      <c r="K62" s="349"/>
      <c r="L62" s="349"/>
      <c r="M62" s="349"/>
    </row>
    <row r="63" spans="4:13" ht="24.75" customHeight="1">
      <c r="D63" s="349"/>
      <c r="E63" s="349"/>
      <c r="F63" s="349"/>
      <c r="G63" s="349"/>
      <c r="H63" s="349"/>
      <c r="I63" s="349"/>
      <c r="J63" s="349"/>
      <c r="K63" s="349"/>
      <c r="L63" s="349"/>
      <c r="M63" s="349"/>
    </row>
    <row r="64" spans="4:13" ht="24.75" customHeight="1">
      <c r="D64" s="349"/>
      <c r="E64" s="349"/>
      <c r="F64" s="349"/>
      <c r="G64" s="349"/>
      <c r="H64" s="349"/>
      <c r="I64" s="349"/>
      <c r="J64" s="349"/>
      <c r="K64" s="349"/>
      <c r="L64" s="349"/>
      <c r="M64" s="349"/>
    </row>
    <row r="65" spans="4:13" ht="24.75" customHeight="1">
      <c r="D65" s="349"/>
      <c r="E65" s="349"/>
      <c r="F65" s="349"/>
      <c r="G65" s="349"/>
      <c r="H65" s="349"/>
      <c r="I65" s="349"/>
      <c r="J65" s="349"/>
      <c r="K65" s="349"/>
      <c r="L65" s="349"/>
      <c r="M65" s="349"/>
    </row>
    <row r="66" spans="4:13" ht="24.75" customHeight="1">
      <c r="D66" s="349"/>
      <c r="E66" s="349"/>
      <c r="F66" s="349"/>
      <c r="G66" s="349"/>
      <c r="H66" s="349"/>
      <c r="I66" s="349"/>
      <c r="J66" s="349"/>
      <c r="K66" s="349"/>
      <c r="L66" s="349"/>
      <c r="M66" s="349"/>
    </row>
    <row r="67" spans="4:13" ht="24.75" customHeight="1">
      <c r="D67" s="349"/>
      <c r="E67" s="349"/>
      <c r="F67" s="349"/>
      <c r="G67" s="349"/>
      <c r="H67" s="349"/>
      <c r="I67" s="349"/>
      <c r="J67" s="349"/>
      <c r="K67" s="349"/>
      <c r="L67" s="349"/>
      <c r="M67" s="349"/>
    </row>
    <row r="68" spans="4:13" ht="24.75" customHeight="1">
      <c r="D68" s="349"/>
      <c r="E68" s="349"/>
      <c r="F68" s="349"/>
      <c r="G68" s="349"/>
      <c r="H68" s="349"/>
      <c r="I68" s="349"/>
      <c r="J68" s="349"/>
      <c r="K68" s="349"/>
      <c r="L68" s="349"/>
      <c r="M68" s="349"/>
    </row>
    <row r="69" spans="4:13" ht="24.75" customHeight="1">
      <c r="D69" s="349"/>
      <c r="E69" s="349"/>
      <c r="F69" s="349"/>
      <c r="G69" s="349"/>
      <c r="H69" s="349"/>
      <c r="I69" s="349"/>
      <c r="J69" s="349"/>
      <c r="K69" s="349"/>
      <c r="L69" s="349"/>
      <c r="M69" s="349"/>
    </row>
    <row r="70" spans="4:13" ht="24.75" customHeight="1">
      <c r="D70" s="349"/>
      <c r="E70" s="349"/>
      <c r="F70" s="349"/>
      <c r="G70" s="349"/>
      <c r="H70" s="349"/>
      <c r="I70" s="349"/>
      <c r="J70" s="349"/>
      <c r="K70" s="349"/>
      <c r="L70" s="349"/>
      <c r="M70" s="349"/>
    </row>
    <row r="71" spans="4:13" ht="24.75" customHeight="1">
      <c r="D71" s="349"/>
      <c r="E71" s="349"/>
      <c r="F71" s="349"/>
      <c r="G71" s="349"/>
      <c r="H71" s="349"/>
      <c r="I71" s="349"/>
      <c r="J71" s="349"/>
      <c r="K71" s="349"/>
      <c r="L71" s="349"/>
      <c r="M71" s="349"/>
    </row>
    <row r="72" spans="4:13" ht="24.75" customHeight="1">
      <c r="D72" s="349"/>
      <c r="E72" s="349"/>
      <c r="F72" s="349"/>
      <c r="G72" s="349"/>
      <c r="H72" s="349"/>
      <c r="I72" s="349"/>
      <c r="J72" s="349"/>
      <c r="K72" s="349"/>
      <c r="L72" s="349"/>
      <c r="M72" s="349"/>
    </row>
    <row r="73" spans="4:13" ht="24.75" customHeight="1">
      <c r="D73" s="349"/>
      <c r="E73" s="349"/>
      <c r="F73" s="349"/>
      <c r="G73" s="349"/>
      <c r="H73" s="349"/>
      <c r="I73" s="349"/>
      <c r="J73" s="349"/>
      <c r="K73" s="349"/>
      <c r="L73" s="349"/>
      <c r="M73" s="349"/>
    </row>
    <row r="74" spans="4:13" ht="24.75" customHeight="1">
      <c r="D74" s="349"/>
      <c r="E74" s="349"/>
      <c r="F74" s="349"/>
      <c r="G74" s="349"/>
      <c r="H74" s="349"/>
      <c r="I74" s="349"/>
      <c r="J74" s="349"/>
      <c r="K74" s="349"/>
      <c r="L74" s="349"/>
      <c r="M74" s="349"/>
    </row>
    <row r="75" spans="4:13" ht="24.75" customHeight="1">
      <c r="D75" s="349"/>
      <c r="E75" s="349"/>
      <c r="F75" s="349"/>
      <c r="G75" s="349"/>
      <c r="H75" s="349"/>
      <c r="I75" s="349"/>
      <c r="J75" s="349"/>
      <c r="K75" s="349"/>
      <c r="L75" s="349"/>
      <c r="M75" s="349"/>
    </row>
    <row r="76" spans="4:13" ht="24.75" customHeight="1">
      <c r="D76" s="349"/>
      <c r="E76" s="349"/>
      <c r="F76" s="349"/>
      <c r="G76" s="349"/>
      <c r="H76" s="349"/>
      <c r="I76" s="349"/>
      <c r="J76" s="349"/>
      <c r="K76" s="349"/>
      <c r="L76" s="349"/>
      <c r="M76" s="349"/>
    </row>
    <row r="77" spans="4:13" ht="24.75" customHeight="1">
      <c r="D77" s="349"/>
      <c r="E77" s="349"/>
      <c r="F77" s="349"/>
      <c r="G77" s="349"/>
      <c r="H77" s="349"/>
      <c r="I77" s="349"/>
      <c r="J77" s="349"/>
      <c r="K77" s="349"/>
      <c r="L77" s="349"/>
      <c r="M77" s="349"/>
    </row>
    <row r="78" spans="4:13" ht="24.75" customHeight="1">
      <c r="D78" s="349"/>
      <c r="E78" s="349"/>
      <c r="F78" s="349"/>
      <c r="G78" s="349"/>
      <c r="H78" s="349"/>
      <c r="I78" s="349"/>
      <c r="J78" s="349"/>
      <c r="K78" s="349"/>
      <c r="L78" s="349"/>
      <c r="M78" s="349"/>
    </row>
    <row r="79" spans="4:13" ht="24.75" customHeight="1">
      <c r="D79" s="349"/>
      <c r="E79" s="349"/>
      <c r="F79" s="349"/>
      <c r="G79" s="349"/>
      <c r="H79" s="349"/>
      <c r="I79" s="349"/>
      <c r="J79" s="349"/>
      <c r="K79" s="349"/>
      <c r="L79" s="349"/>
      <c r="M79" s="349"/>
    </row>
    <row r="80" spans="4:13" ht="24.75" customHeight="1">
      <c r="D80" s="349"/>
      <c r="E80" s="349"/>
      <c r="F80" s="349"/>
      <c r="G80" s="349"/>
      <c r="H80" s="349"/>
      <c r="I80" s="349"/>
      <c r="J80" s="349"/>
      <c r="K80" s="349"/>
      <c r="L80" s="349"/>
      <c r="M80" s="349"/>
    </row>
    <row r="81" spans="4:13" ht="24.75" customHeight="1">
      <c r="D81" s="349"/>
      <c r="E81" s="349"/>
      <c r="F81" s="349"/>
      <c r="G81" s="349"/>
      <c r="H81" s="349"/>
      <c r="I81" s="349"/>
      <c r="J81" s="349"/>
      <c r="K81" s="349"/>
      <c r="L81" s="349"/>
      <c r="M81" s="349"/>
    </row>
    <row r="82" spans="4:13" ht="24.75" customHeight="1">
      <c r="D82" s="349"/>
      <c r="E82" s="349"/>
      <c r="F82" s="349"/>
      <c r="G82" s="349"/>
      <c r="H82" s="349"/>
      <c r="I82" s="349"/>
      <c r="J82" s="349"/>
      <c r="K82" s="349"/>
      <c r="L82" s="349"/>
      <c r="M82" s="349"/>
    </row>
    <row r="83" spans="4:13" ht="24.75" customHeight="1">
      <c r="D83" s="349"/>
      <c r="E83" s="349"/>
      <c r="F83" s="349"/>
      <c r="G83" s="349"/>
      <c r="H83" s="349"/>
      <c r="I83" s="349"/>
      <c r="J83" s="349"/>
      <c r="K83" s="349"/>
      <c r="L83" s="349"/>
      <c r="M83" s="349"/>
    </row>
    <row r="84" spans="4:13" ht="24.75" customHeight="1">
      <c r="D84" s="349"/>
      <c r="E84" s="349"/>
      <c r="F84" s="349"/>
      <c r="G84" s="349"/>
      <c r="H84" s="349"/>
      <c r="I84" s="349"/>
      <c r="J84" s="349"/>
      <c r="K84" s="349"/>
      <c r="L84" s="349"/>
      <c r="M84" s="349"/>
    </row>
    <row r="85" spans="4:13" ht="24.75" customHeight="1">
      <c r="D85" s="349"/>
      <c r="E85" s="349"/>
      <c r="F85" s="349"/>
      <c r="G85" s="349"/>
      <c r="H85" s="349"/>
      <c r="I85" s="349"/>
      <c r="J85" s="349"/>
      <c r="K85" s="349"/>
      <c r="L85" s="349"/>
      <c r="M85" s="349"/>
    </row>
    <row r="86" spans="4:13" ht="24.75" customHeight="1">
      <c r="D86" s="349"/>
      <c r="E86" s="349"/>
      <c r="F86" s="349"/>
      <c r="G86" s="349"/>
      <c r="H86" s="349"/>
      <c r="I86" s="349"/>
      <c r="J86" s="349"/>
      <c r="K86" s="349"/>
      <c r="L86" s="349"/>
      <c r="M86" s="349"/>
    </row>
    <row r="87" spans="4:13" ht="24.75" customHeight="1">
      <c r="D87" s="349"/>
      <c r="E87" s="349"/>
      <c r="F87" s="349"/>
      <c r="G87" s="349"/>
      <c r="H87" s="349"/>
      <c r="I87" s="349"/>
      <c r="J87" s="349"/>
      <c r="K87" s="349"/>
      <c r="L87" s="349"/>
      <c r="M87" s="349"/>
    </row>
    <row r="88" spans="4:13" ht="24.75" customHeight="1">
      <c r="D88" s="349"/>
      <c r="E88" s="349"/>
      <c r="F88" s="349"/>
      <c r="G88" s="349"/>
      <c r="H88" s="349"/>
      <c r="I88" s="349"/>
      <c r="J88" s="349"/>
      <c r="K88" s="349"/>
      <c r="L88" s="349"/>
      <c r="M88" s="349"/>
    </row>
    <row r="89" spans="4:13" ht="24.75" customHeight="1">
      <c r="D89" s="349"/>
      <c r="E89" s="349"/>
      <c r="F89" s="349"/>
      <c r="G89" s="349"/>
      <c r="H89" s="349"/>
      <c r="I89" s="349"/>
      <c r="J89" s="349"/>
      <c r="K89" s="349"/>
      <c r="L89" s="349"/>
      <c r="M89" s="349"/>
    </row>
    <row r="90" spans="4:13" ht="24.75" customHeight="1">
      <c r="D90" s="349"/>
      <c r="E90" s="349"/>
      <c r="F90" s="349"/>
      <c r="G90" s="349"/>
      <c r="H90" s="349"/>
      <c r="I90" s="349"/>
      <c r="J90" s="349"/>
      <c r="K90" s="349"/>
      <c r="L90" s="349"/>
      <c r="M90" s="349"/>
    </row>
    <row r="91" spans="4:13" ht="24.75" customHeight="1">
      <c r="D91" s="349"/>
      <c r="E91" s="349"/>
      <c r="F91" s="349"/>
      <c r="G91" s="349"/>
      <c r="H91" s="349"/>
      <c r="I91" s="349"/>
      <c r="J91" s="349"/>
      <c r="K91" s="349"/>
      <c r="L91" s="349"/>
      <c r="M91" s="349"/>
    </row>
    <row r="92" spans="4:13" ht="24.75" customHeight="1">
      <c r="D92" s="349"/>
      <c r="E92" s="349"/>
      <c r="F92" s="349"/>
      <c r="G92" s="349"/>
      <c r="H92" s="349"/>
      <c r="I92" s="349"/>
      <c r="J92" s="349"/>
      <c r="K92" s="349"/>
      <c r="L92" s="349"/>
      <c r="M92" s="349"/>
    </row>
    <row r="93" spans="4:13" ht="24.75" customHeight="1">
      <c r="D93" s="349"/>
      <c r="E93" s="349"/>
      <c r="F93" s="349"/>
      <c r="G93" s="349"/>
      <c r="H93" s="349"/>
      <c r="I93" s="349"/>
      <c r="J93" s="349"/>
      <c r="K93" s="349"/>
      <c r="L93" s="349"/>
      <c r="M93" s="349"/>
    </row>
    <row r="94" spans="4:13" ht="24.75" customHeight="1">
      <c r="D94" s="349"/>
      <c r="E94" s="349"/>
      <c r="F94" s="349"/>
      <c r="G94" s="349"/>
      <c r="H94" s="349"/>
      <c r="I94" s="349"/>
      <c r="J94" s="349"/>
      <c r="K94" s="349"/>
      <c r="L94" s="349"/>
      <c r="M94" s="349"/>
    </row>
    <row r="95" spans="4:13" ht="24.75" customHeight="1">
      <c r="D95" s="349"/>
      <c r="E95" s="349"/>
      <c r="F95" s="349"/>
      <c r="G95" s="349"/>
      <c r="H95" s="349"/>
      <c r="I95" s="349"/>
      <c r="J95" s="349"/>
      <c r="K95" s="349"/>
      <c r="L95" s="349"/>
      <c r="M95" s="349"/>
    </row>
    <row r="96" spans="4:13" ht="24.75" customHeight="1">
      <c r="D96" s="349"/>
      <c r="E96" s="349"/>
      <c r="F96" s="349"/>
      <c r="G96" s="349"/>
      <c r="H96" s="349"/>
      <c r="I96" s="349"/>
      <c r="J96" s="349"/>
      <c r="K96" s="349"/>
      <c r="L96" s="349"/>
      <c r="M96" s="349"/>
    </row>
    <row r="97" spans="4:13" ht="24.75" customHeight="1">
      <c r="D97" s="349"/>
      <c r="E97" s="349"/>
      <c r="F97" s="349"/>
      <c r="G97" s="349"/>
      <c r="H97" s="349"/>
      <c r="I97" s="349"/>
      <c r="J97" s="349"/>
      <c r="K97" s="349"/>
      <c r="L97" s="349"/>
      <c r="M97" s="349"/>
    </row>
    <row r="98" spans="4:13" ht="24.75" customHeight="1">
      <c r="D98" s="349"/>
      <c r="E98" s="349"/>
      <c r="F98" s="349"/>
      <c r="G98" s="349"/>
      <c r="H98" s="349"/>
      <c r="I98" s="349"/>
      <c r="J98" s="349"/>
      <c r="K98" s="349"/>
      <c r="L98" s="349"/>
      <c r="M98" s="349"/>
    </row>
    <row r="99" spans="4:13" ht="24.75" customHeight="1">
      <c r="D99" s="349"/>
      <c r="E99" s="349"/>
      <c r="F99" s="349"/>
      <c r="G99" s="349"/>
      <c r="H99" s="349"/>
      <c r="I99" s="349"/>
      <c r="J99" s="349"/>
      <c r="K99" s="349"/>
      <c r="L99" s="349"/>
      <c r="M99" s="349"/>
    </row>
    <row r="100" spans="4:13" ht="24.75" customHeight="1"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</row>
    <row r="101" spans="4:13" ht="24.75" customHeight="1"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</row>
    <row r="102" spans="4:13" ht="24.75" customHeight="1"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</row>
    <row r="103" spans="4:13" ht="24.75" customHeight="1"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</row>
    <row r="104" spans="4:13" ht="24.75" customHeight="1"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</row>
    <row r="105" spans="4:13" ht="24.75" customHeight="1"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</row>
    <row r="106" spans="4:13" ht="24.75" customHeight="1"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</row>
    <row r="107" spans="4:13" ht="24.75" customHeight="1"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</row>
    <row r="108" spans="4:13" ht="24.75" customHeight="1"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</row>
    <row r="109" spans="4:13" ht="24.75" customHeight="1"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</row>
    <row r="110" spans="4:13" ht="24.75" customHeight="1"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</row>
    <row r="111" spans="4:13" ht="24.75" customHeight="1"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</row>
    <row r="112" spans="4:13" ht="24.75" customHeight="1"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</row>
    <row r="113" spans="4:13" ht="24.75" customHeight="1"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</row>
    <row r="114" spans="4:13" ht="24.75" customHeight="1"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</row>
    <row r="115" spans="4:13" ht="24.75" customHeight="1"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</row>
    <row r="116" spans="4:13" ht="24.75" customHeight="1"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</row>
    <row r="117" spans="4:13" ht="24.75" customHeight="1"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</row>
    <row r="118" spans="4:13" ht="24.75" customHeight="1"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</row>
    <row r="119" spans="4:13" ht="24.75" customHeight="1"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</row>
    <row r="120" spans="4:13" ht="24.75" customHeight="1"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</row>
    <row r="121" spans="4:13" ht="24.75" customHeight="1"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</row>
    <row r="122" spans="4:13" ht="24.75" customHeight="1">
      <c r="D122" s="349"/>
      <c r="E122" s="349"/>
      <c r="F122" s="349"/>
      <c r="G122" s="349"/>
      <c r="H122" s="349"/>
      <c r="I122" s="349"/>
      <c r="J122" s="349"/>
      <c r="K122" s="349"/>
      <c r="L122" s="349"/>
      <c r="M122" s="349"/>
    </row>
    <row r="123" spans="4:13" ht="24.75" customHeight="1"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</row>
    <row r="124" spans="4:13" ht="24.75" customHeight="1"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</row>
    <row r="125" spans="4:13" ht="24.75" customHeight="1">
      <c r="D125" s="349"/>
      <c r="E125" s="349"/>
      <c r="F125" s="349"/>
      <c r="G125" s="349"/>
      <c r="H125" s="349"/>
      <c r="I125" s="349"/>
      <c r="J125" s="349"/>
      <c r="K125" s="349"/>
      <c r="L125" s="349"/>
      <c r="M125" s="349"/>
    </row>
    <row r="126" spans="4:13" ht="24.75" customHeight="1"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</row>
    <row r="127" spans="4:13" ht="24.75" customHeight="1"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</row>
    <row r="128" spans="4:13" ht="24.75" customHeight="1">
      <c r="D128" s="349"/>
      <c r="E128" s="349"/>
      <c r="F128" s="349"/>
      <c r="G128" s="349"/>
      <c r="H128" s="349"/>
      <c r="I128" s="349"/>
      <c r="J128" s="349"/>
      <c r="K128" s="349"/>
      <c r="L128" s="349"/>
      <c r="M128" s="349"/>
    </row>
    <row r="129" spans="4:13" ht="24.75" customHeight="1"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</row>
    <row r="130" spans="4:13" ht="24.75" customHeight="1"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</row>
  </sheetData>
  <sheetProtection/>
  <mergeCells count="13"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23.00390625" style="925" bestFit="1" customWidth="1"/>
    <col min="2" max="2" width="9.00390625" style="925" bestFit="1" customWidth="1"/>
    <col min="3" max="3" width="11.00390625" style="925" bestFit="1" customWidth="1"/>
    <col min="4" max="4" width="9.00390625" style="925" bestFit="1" customWidth="1"/>
    <col min="5" max="6" width="11.00390625" style="925" bestFit="1" customWidth="1"/>
    <col min="7" max="7" width="9.421875" style="925" customWidth="1"/>
    <col min="8" max="8" width="9.140625" style="925" customWidth="1"/>
    <col min="9" max="9" width="9.28125" style="925" customWidth="1"/>
    <col min="10" max="16384" width="9.140625" style="925" customWidth="1"/>
  </cols>
  <sheetData>
    <row r="1" spans="1:8" ht="12.75">
      <c r="A1" s="1499" t="s">
        <v>426</v>
      </c>
      <c r="B1" s="1499"/>
      <c r="C1" s="1499"/>
      <c r="D1" s="1499"/>
      <c r="E1" s="1499"/>
      <c r="F1" s="1499"/>
      <c r="G1" s="1499"/>
      <c r="H1" s="1499"/>
    </row>
    <row r="2" spans="1:8" ht="15.75">
      <c r="A2" s="1500" t="s">
        <v>706</v>
      </c>
      <c r="B2" s="1500"/>
      <c r="C2" s="1500"/>
      <c r="D2" s="1500"/>
      <c r="E2" s="1500"/>
      <c r="F2" s="1500"/>
      <c r="G2" s="1500"/>
      <c r="H2" s="1500"/>
    </row>
    <row r="3" spans="1:8" ht="17.25" customHeight="1" thickBot="1">
      <c r="A3" s="926" t="s">
        <v>122</v>
      </c>
      <c r="B3" s="926"/>
      <c r="C3" s="926"/>
      <c r="D3" s="926"/>
      <c r="E3" s="927"/>
      <c r="F3" s="927"/>
      <c r="G3" s="926"/>
      <c r="H3" s="928" t="s">
        <v>40</v>
      </c>
    </row>
    <row r="4" spans="1:8" ht="15" customHeight="1" thickTop="1">
      <c r="A4" s="1501"/>
      <c r="B4" s="1503" t="s">
        <v>707</v>
      </c>
      <c r="C4" s="1503"/>
      <c r="D4" s="1504" t="s">
        <v>708</v>
      </c>
      <c r="E4" s="1504"/>
      <c r="F4" s="929" t="s">
        <v>71</v>
      </c>
      <c r="G4" s="1505" t="s">
        <v>215</v>
      </c>
      <c r="H4" s="1506"/>
    </row>
    <row r="5" spans="1:8" ht="15" customHeight="1">
      <c r="A5" s="1502"/>
      <c r="B5" s="930" t="s">
        <v>73</v>
      </c>
      <c r="C5" s="931" t="s">
        <v>158</v>
      </c>
      <c r="D5" s="930" t="s">
        <v>73</v>
      </c>
      <c r="E5" s="931" t="s">
        <v>158</v>
      </c>
      <c r="F5" s="931" t="s">
        <v>158</v>
      </c>
      <c r="G5" s="932" t="s">
        <v>708</v>
      </c>
      <c r="H5" s="933" t="s">
        <v>71</v>
      </c>
    </row>
    <row r="6" spans="1:8" ht="12.75">
      <c r="A6" s="934"/>
      <c r="B6" s="935"/>
      <c r="C6" s="935"/>
      <c r="D6" s="935"/>
      <c r="E6" s="935"/>
      <c r="F6" s="935"/>
      <c r="G6" s="936"/>
      <c r="H6" s="937"/>
    </row>
    <row r="7" spans="1:8" ht="12.75">
      <c r="A7" s="938" t="s">
        <v>709</v>
      </c>
      <c r="B7" s="939">
        <v>85319.1</v>
      </c>
      <c r="C7" s="939">
        <v>29546.074217999998</v>
      </c>
      <c r="D7" s="939">
        <v>70117.12080399999</v>
      </c>
      <c r="E7" s="939">
        <v>20957.105345999997</v>
      </c>
      <c r="F7" s="939">
        <v>24521.863553000003</v>
      </c>
      <c r="G7" s="940">
        <v>-29.069746486886743</v>
      </c>
      <c r="H7" s="941">
        <v>17.009783308076948</v>
      </c>
    </row>
    <row r="8" spans="1:8" ht="15" customHeight="1">
      <c r="A8" s="942"/>
      <c r="B8" s="939"/>
      <c r="C8" s="943"/>
      <c r="D8" s="943"/>
      <c r="E8" s="943"/>
      <c r="F8" s="943"/>
      <c r="G8" s="940"/>
      <c r="H8" s="941"/>
    </row>
    <row r="9" spans="1:8" ht="15" customHeight="1">
      <c r="A9" s="942" t="s">
        <v>710</v>
      </c>
      <c r="B9" s="944">
        <v>55864.6</v>
      </c>
      <c r="C9" s="945">
        <v>18021.460355</v>
      </c>
      <c r="D9" s="945">
        <v>39493.688893</v>
      </c>
      <c r="E9" s="945">
        <v>11042.666114</v>
      </c>
      <c r="F9" s="945">
        <v>13609.102214</v>
      </c>
      <c r="G9" s="946">
        <v>-38.72490965508105</v>
      </c>
      <c r="H9" s="947">
        <v>23.2410911776663</v>
      </c>
    </row>
    <row r="10" spans="1:8" ht="15" customHeight="1">
      <c r="A10" s="942" t="s">
        <v>711</v>
      </c>
      <c r="B10" s="944">
        <v>2229.9</v>
      </c>
      <c r="C10" s="945">
        <v>1185.0993859999999</v>
      </c>
      <c r="D10" s="945">
        <v>1681.5272220000002</v>
      </c>
      <c r="E10" s="945">
        <v>380.48528699999997</v>
      </c>
      <c r="F10" s="945">
        <v>519.72626</v>
      </c>
      <c r="G10" s="946">
        <v>-67.8942296743372</v>
      </c>
      <c r="H10" s="947">
        <v>36.59562610104291</v>
      </c>
    </row>
    <row r="11" spans="1:8" ht="15" customHeight="1">
      <c r="A11" s="948" t="s">
        <v>712</v>
      </c>
      <c r="B11" s="949">
        <v>27224.6</v>
      </c>
      <c r="C11" s="949">
        <v>10339.514477</v>
      </c>
      <c r="D11" s="949">
        <v>28941.904689</v>
      </c>
      <c r="E11" s="949">
        <v>9533.953945</v>
      </c>
      <c r="F11" s="949">
        <v>10393.035079000001</v>
      </c>
      <c r="G11" s="950">
        <v>-7.791086649106688</v>
      </c>
      <c r="H11" s="951">
        <v>9.01075397422639</v>
      </c>
    </row>
    <row r="12" spans="1:8" ht="15" customHeight="1">
      <c r="A12" s="934"/>
      <c r="B12" s="944"/>
      <c r="C12" s="943"/>
      <c r="D12" s="943"/>
      <c r="E12" s="943"/>
      <c r="F12" s="943"/>
      <c r="G12" s="940"/>
      <c r="H12" s="941"/>
    </row>
    <row r="13" spans="1:8" ht="12.75">
      <c r="A13" s="938" t="s">
        <v>713</v>
      </c>
      <c r="B13" s="939">
        <v>774684.2000000001</v>
      </c>
      <c r="C13" s="939">
        <v>254660.05701199998</v>
      </c>
      <c r="D13" s="939">
        <v>773599.123367</v>
      </c>
      <c r="E13" s="939">
        <v>160993.222935</v>
      </c>
      <c r="F13" s="939">
        <v>301656.251113</v>
      </c>
      <c r="G13" s="940">
        <v>-36.78112507160329</v>
      </c>
      <c r="H13" s="941">
        <v>87.37201828352227</v>
      </c>
    </row>
    <row r="14" spans="1:8" ht="15" customHeight="1">
      <c r="A14" s="942"/>
      <c r="B14" s="939"/>
      <c r="C14" s="943"/>
      <c r="D14" s="943"/>
      <c r="E14" s="943"/>
      <c r="F14" s="943"/>
      <c r="G14" s="940"/>
      <c r="H14" s="941"/>
    </row>
    <row r="15" spans="1:8" ht="15" customHeight="1">
      <c r="A15" s="942" t="s">
        <v>714</v>
      </c>
      <c r="B15" s="944">
        <v>491655.9</v>
      </c>
      <c r="C15" s="945">
        <v>162606.865949</v>
      </c>
      <c r="D15" s="945">
        <v>477212.567633</v>
      </c>
      <c r="E15" s="945">
        <v>94700.28639699999</v>
      </c>
      <c r="F15" s="945">
        <v>195152.99948799997</v>
      </c>
      <c r="G15" s="946">
        <v>-41.76120064530253</v>
      </c>
      <c r="H15" s="947">
        <v>106.07434983869513</v>
      </c>
    </row>
    <row r="16" spans="1:8" ht="15" customHeight="1">
      <c r="A16" s="942" t="s">
        <v>715</v>
      </c>
      <c r="B16" s="944">
        <v>100166.4</v>
      </c>
      <c r="C16" s="945">
        <v>32683.611986999997</v>
      </c>
      <c r="D16" s="952">
        <v>115694.31763999996</v>
      </c>
      <c r="E16" s="945">
        <v>25378.980936</v>
      </c>
      <c r="F16" s="945">
        <v>43829.964905</v>
      </c>
      <c r="G16" s="946">
        <v>-22.349521998686797</v>
      </c>
      <c r="H16" s="947">
        <v>72.70183154922245</v>
      </c>
    </row>
    <row r="17" spans="1:8" ht="15" customHeight="1">
      <c r="A17" s="948" t="s">
        <v>716</v>
      </c>
      <c r="B17" s="949">
        <v>182861.9</v>
      </c>
      <c r="C17" s="949">
        <v>59369.579075999995</v>
      </c>
      <c r="D17" s="949">
        <v>180692.238094</v>
      </c>
      <c r="E17" s="949">
        <v>40913.955602</v>
      </c>
      <c r="F17" s="949">
        <v>62673.286720000004</v>
      </c>
      <c r="G17" s="950">
        <v>-31.0859934687673</v>
      </c>
      <c r="H17" s="951">
        <v>53.18315180685275</v>
      </c>
    </row>
    <row r="18" spans="1:8" ht="12.75">
      <c r="A18" s="934"/>
      <c r="B18" s="939"/>
      <c r="C18" s="939"/>
      <c r="D18" s="939"/>
      <c r="E18" s="939"/>
      <c r="F18" s="939"/>
      <c r="G18" s="940"/>
      <c r="H18" s="941"/>
    </row>
    <row r="19" spans="1:8" ht="12.75">
      <c r="A19" s="938" t="s">
        <v>717</v>
      </c>
      <c r="B19" s="939">
        <v>-689365.1000000001</v>
      </c>
      <c r="C19" s="939">
        <v>-225113.982794</v>
      </c>
      <c r="D19" s="939">
        <v>-703482.0025630001</v>
      </c>
      <c r="E19" s="939">
        <v>-140036.117589</v>
      </c>
      <c r="F19" s="939">
        <v>-277134.38755999994</v>
      </c>
      <c r="G19" s="940">
        <v>-37.79323885129521</v>
      </c>
      <c r="H19" s="941">
        <v>97.90207864329508</v>
      </c>
    </row>
    <row r="20" spans="1:8" ht="15" customHeight="1">
      <c r="A20" s="942"/>
      <c r="B20" s="944"/>
      <c r="C20" s="944"/>
      <c r="D20" s="944"/>
      <c r="E20" s="944"/>
      <c r="F20" s="944"/>
      <c r="G20" s="940"/>
      <c r="H20" s="941"/>
    </row>
    <row r="21" spans="1:8" ht="15" customHeight="1">
      <c r="A21" s="942" t="s">
        <v>718</v>
      </c>
      <c r="B21" s="944">
        <v>-435791.30000000005</v>
      </c>
      <c r="C21" s="944">
        <v>-144585.405594</v>
      </c>
      <c r="D21" s="944">
        <v>-437718.87874</v>
      </c>
      <c r="E21" s="944">
        <v>-83657.620283</v>
      </c>
      <c r="F21" s="944">
        <v>-181543.89727399996</v>
      </c>
      <c r="G21" s="946">
        <v>-42.13965099775492</v>
      </c>
      <c r="H21" s="947">
        <v>117.00820159582207</v>
      </c>
    </row>
    <row r="22" spans="1:8" ht="15" customHeight="1">
      <c r="A22" s="942" t="s">
        <v>719</v>
      </c>
      <c r="B22" s="944">
        <v>-97936.5</v>
      </c>
      <c r="C22" s="944">
        <v>-31498.512600999995</v>
      </c>
      <c r="D22" s="944">
        <v>-114012.79041799996</v>
      </c>
      <c r="E22" s="944">
        <v>-24998.495649</v>
      </c>
      <c r="F22" s="944">
        <v>-43310.238645</v>
      </c>
      <c r="G22" s="946">
        <v>-20.63594885999042</v>
      </c>
      <c r="H22" s="947">
        <v>73.25137981545907</v>
      </c>
    </row>
    <row r="23" spans="1:8" ht="15" customHeight="1">
      <c r="A23" s="948" t="s">
        <v>720</v>
      </c>
      <c r="B23" s="953">
        <v>-155637.3</v>
      </c>
      <c r="C23" s="953">
        <v>-49030.06459899999</v>
      </c>
      <c r="D23" s="953">
        <v>-151750.333405</v>
      </c>
      <c r="E23" s="953">
        <v>-31380.001657</v>
      </c>
      <c r="F23" s="953">
        <v>-52280.251641</v>
      </c>
      <c r="G23" s="950">
        <v>-35.99844929096825</v>
      </c>
      <c r="H23" s="951">
        <v>66.60372492153053</v>
      </c>
    </row>
    <row r="24" spans="1:8" ht="12.75">
      <c r="A24" s="934"/>
      <c r="B24" s="944"/>
      <c r="C24" s="944"/>
      <c r="D24" s="944"/>
      <c r="E24" s="944"/>
      <c r="F24" s="944"/>
      <c r="G24" s="940"/>
      <c r="H24" s="941"/>
    </row>
    <row r="25" spans="1:8" ht="12.75">
      <c r="A25" s="938" t="s">
        <v>721</v>
      </c>
      <c r="B25" s="939">
        <v>860003.3</v>
      </c>
      <c r="C25" s="939">
        <v>284206.13123</v>
      </c>
      <c r="D25" s="939">
        <v>843716.284171</v>
      </c>
      <c r="E25" s="939">
        <v>181950.32828099997</v>
      </c>
      <c r="F25" s="939">
        <v>326178.114666</v>
      </c>
      <c r="G25" s="940">
        <v>-35.97945002328163</v>
      </c>
      <c r="H25" s="941">
        <v>79.26767032937579</v>
      </c>
    </row>
    <row r="26" spans="1:8" ht="15" customHeight="1">
      <c r="A26" s="942"/>
      <c r="B26" s="944"/>
      <c r="C26" s="944"/>
      <c r="D26" s="944"/>
      <c r="E26" s="944"/>
      <c r="F26" s="944"/>
      <c r="G26" s="940"/>
      <c r="H26" s="941"/>
    </row>
    <row r="27" spans="1:8" ht="15" customHeight="1">
      <c r="A27" s="942" t="s">
        <v>718</v>
      </c>
      <c r="B27" s="944">
        <v>547520.5</v>
      </c>
      <c r="C27" s="944">
        <v>180628.326304</v>
      </c>
      <c r="D27" s="944">
        <v>516706.296526</v>
      </c>
      <c r="E27" s="944">
        <v>105742.95251099998</v>
      </c>
      <c r="F27" s="944">
        <v>208762.10170199999</v>
      </c>
      <c r="G27" s="946">
        <v>-41.458266997927495</v>
      </c>
      <c r="H27" s="947">
        <v>97.42412779734269</v>
      </c>
    </row>
    <row r="28" spans="1:8" ht="15" customHeight="1">
      <c r="A28" s="942" t="s">
        <v>719</v>
      </c>
      <c r="B28" s="944">
        <v>102396.29999999999</v>
      </c>
      <c r="C28" s="944">
        <v>33868.711373</v>
      </c>
      <c r="D28" s="944">
        <v>117375.84486199997</v>
      </c>
      <c r="E28" s="944">
        <v>25759.466223</v>
      </c>
      <c r="F28" s="944">
        <v>44349.691165000004</v>
      </c>
      <c r="G28" s="946">
        <v>-23.943175932181035</v>
      </c>
      <c r="H28" s="947">
        <v>72.1685177055464</v>
      </c>
    </row>
    <row r="29" spans="1:8" ht="15" customHeight="1" thickBot="1">
      <c r="A29" s="954" t="s">
        <v>720</v>
      </c>
      <c r="B29" s="955">
        <v>210086.5</v>
      </c>
      <c r="C29" s="955">
        <v>69709.093553</v>
      </c>
      <c r="D29" s="955">
        <v>209634.142783</v>
      </c>
      <c r="E29" s="955">
        <v>50447.909547</v>
      </c>
      <c r="F29" s="955">
        <v>73066.321799</v>
      </c>
      <c r="G29" s="956">
        <v>-27.630805429073135</v>
      </c>
      <c r="H29" s="957">
        <v>44.83518237941547</v>
      </c>
    </row>
    <row r="30" spans="1:8" ht="13.5" thickTop="1">
      <c r="A30" s="926"/>
      <c r="B30" s="958"/>
      <c r="C30" s="958"/>
      <c r="D30" s="958"/>
      <c r="E30" s="958"/>
      <c r="F30" s="958"/>
      <c r="G30" s="926"/>
      <c r="H30" s="926"/>
    </row>
    <row r="31" spans="1:8" ht="12.75">
      <c r="A31" s="926"/>
      <c r="B31" s="927"/>
      <c r="C31" s="927"/>
      <c r="D31" s="927"/>
      <c r="E31" s="927"/>
      <c r="F31" s="927"/>
      <c r="G31" s="926"/>
      <c r="H31" s="926"/>
    </row>
    <row r="32" spans="1:9" ht="12.75">
      <c r="A32" s="926"/>
      <c r="B32" s="958"/>
      <c r="C32" s="958"/>
      <c r="D32" s="958"/>
      <c r="E32" s="959"/>
      <c r="F32" s="959"/>
      <c r="G32" s="926"/>
      <c r="H32" s="926"/>
      <c r="I32" s="960"/>
    </row>
    <row r="33" spans="1:9" ht="15" customHeight="1">
      <c r="A33" s="961" t="s">
        <v>722</v>
      </c>
      <c r="B33" s="962">
        <v>11.013402921934183</v>
      </c>
      <c r="C33" s="962">
        <v>11.602162728098243</v>
      </c>
      <c r="D33" s="962">
        <v>9.063754969896081</v>
      </c>
      <c r="E33" s="962">
        <v>13.017383566798522</v>
      </c>
      <c r="F33" s="962">
        <v>8.129075218074679</v>
      </c>
      <c r="G33" s="926"/>
      <c r="H33" s="926"/>
      <c r="I33" s="963"/>
    </row>
    <row r="34" spans="1:10" ht="15" customHeight="1">
      <c r="A34" s="964" t="s">
        <v>235</v>
      </c>
      <c r="B34" s="962">
        <v>11.362538486259634</v>
      </c>
      <c r="C34" s="962">
        <v>11.082840967276406</v>
      </c>
      <c r="D34" s="962">
        <v>8.27591306610139</v>
      </c>
      <c r="E34" s="962">
        <v>11.660647009774852</v>
      </c>
      <c r="F34" s="962">
        <v>6.973555235996683</v>
      </c>
      <c r="G34" s="926"/>
      <c r="H34" s="926"/>
      <c r="I34" s="963"/>
      <c r="J34" s="963"/>
    </row>
    <row r="35" spans="1:10" ht="15" customHeight="1">
      <c r="A35" s="965" t="s">
        <v>723</v>
      </c>
      <c r="B35" s="966">
        <v>2.2262364958292267</v>
      </c>
      <c r="C35" s="966">
        <v>3.6259743460159073</v>
      </c>
      <c r="D35" s="966">
        <v>1.4534224811561807</v>
      </c>
      <c r="E35" s="966">
        <v>1.4992142039095149</v>
      </c>
      <c r="F35" s="966">
        <v>1.185778407823254</v>
      </c>
      <c r="G35" s="926"/>
      <c r="H35" s="926"/>
      <c r="I35" s="963"/>
      <c r="J35" s="963"/>
    </row>
    <row r="36" spans="1:10" ht="15" customHeight="1">
      <c r="A36" s="967" t="s">
        <v>724</v>
      </c>
      <c r="B36" s="968">
        <v>14.888045313253045</v>
      </c>
      <c r="C36" s="968">
        <v>17.415509151183663</v>
      </c>
      <c r="D36" s="968">
        <v>16.01723737238995</v>
      </c>
      <c r="E36" s="968">
        <v>23.302449750260642</v>
      </c>
      <c r="F36" s="968">
        <v>16.5828786440259</v>
      </c>
      <c r="G36" s="926"/>
      <c r="H36" s="926"/>
      <c r="I36" s="963"/>
      <c r="J36" s="963"/>
    </row>
    <row r="37" spans="1:11" ht="15" customHeight="1">
      <c r="A37" s="969" t="s">
        <v>725</v>
      </c>
      <c r="B37" s="970"/>
      <c r="C37" s="970"/>
      <c r="D37" s="970"/>
      <c r="E37" s="970"/>
      <c r="F37" s="971"/>
      <c r="G37" s="926"/>
      <c r="H37" s="926"/>
      <c r="K37" s="925" t="s">
        <v>266</v>
      </c>
    </row>
    <row r="38" spans="1:10" ht="15" customHeight="1">
      <c r="A38" s="972" t="s">
        <v>235</v>
      </c>
      <c r="B38" s="962">
        <v>65.47724419865256</v>
      </c>
      <c r="C38" s="962">
        <v>60.99443270206437</v>
      </c>
      <c r="D38" s="962">
        <v>56.325320845483006</v>
      </c>
      <c r="E38" s="962">
        <v>52.69175266186116</v>
      </c>
      <c r="F38" s="962">
        <v>55.49783027128484</v>
      </c>
      <c r="G38" s="926"/>
      <c r="H38" s="926"/>
      <c r="I38" s="963"/>
      <c r="J38" s="963"/>
    </row>
    <row r="39" spans="1:10" ht="15" customHeight="1">
      <c r="A39" s="965" t="s">
        <v>723</v>
      </c>
      <c r="B39" s="966">
        <v>2.6136486832606307</v>
      </c>
      <c r="C39" s="966">
        <v>4.011021488865063</v>
      </c>
      <c r="D39" s="966">
        <v>2.3981688964147883</v>
      </c>
      <c r="E39" s="966">
        <v>1.815543133072153</v>
      </c>
      <c r="F39" s="966">
        <v>2.1194403063074576</v>
      </c>
      <c r="G39" s="926"/>
      <c r="H39" s="926"/>
      <c r="I39" s="963"/>
      <c r="J39" s="963"/>
    </row>
    <row r="40" spans="1:10" ht="15" customHeight="1">
      <c r="A40" s="973" t="s">
        <v>724</v>
      </c>
      <c r="B40" s="968">
        <v>31.909107118086823</v>
      </c>
      <c r="C40" s="968">
        <v>34.99454580907057</v>
      </c>
      <c r="D40" s="968">
        <v>41.27651025810221</v>
      </c>
      <c r="E40" s="968">
        <v>45.4927042050667</v>
      </c>
      <c r="F40" s="968">
        <v>42.38272942240769</v>
      </c>
      <c r="G40" s="926"/>
      <c r="H40" s="926" t="s">
        <v>122</v>
      </c>
      <c r="I40" s="963"/>
      <c r="J40" s="963"/>
    </row>
    <row r="41" spans="1:8" ht="15" customHeight="1">
      <c r="A41" s="969" t="s">
        <v>726</v>
      </c>
      <c r="B41" s="970"/>
      <c r="C41" s="970"/>
      <c r="D41" s="970"/>
      <c r="E41" s="970"/>
      <c r="F41" s="971"/>
      <c r="G41" s="926"/>
      <c r="H41" s="926"/>
    </row>
    <row r="42" spans="1:9" ht="15" customHeight="1">
      <c r="A42" s="972" t="s">
        <v>235</v>
      </c>
      <c r="B42" s="974">
        <v>63.46533157618563</v>
      </c>
      <c r="C42" s="974">
        <v>63.85252082989117</v>
      </c>
      <c r="D42" s="974">
        <v>61.687321104827994</v>
      </c>
      <c r="E42" s="974">
        <v>58.822529713089</v>
      </c>
      <c r="F42" s="974">
        <v>64.6938357046995</v>
      </c>
      <c r="G42" s="926"/>
      <c r="H42" s="926"/>
      <c r="I42" s="925" t="s">
        <v>122</v>
      </c>
    </row>
    <row r="43" spans="1:8" ht="15" customHeight="1">
      <c r="A43" s="975" t="s">
        <v>723</v>
      </c>
      <c r="B43" s="976">
        <v>12.929967727624636</v>
      </c>
      <c r="C43" s="976">
        <v>12.834212153443403</v>
      </c>
      <c r="D43" s="976">
        <v>14.955331663948584</v>
      </c>
      <c r="E43" s="976">
        <v>15.764005759575733</v>
      </c>
      <c r="F43" s="976">
        <v>14.52977179928599</v>
      </c>
      <c r="G43" s="926"/>
      <c r="H43" s="926"/>
    </row>
    <row r="44" spans="1:8" ht="15" customHeight="1">
      <c r="A44" s="973" t="s">
        <v>724</v>
      </c>
      <c r="B44" s="976">
        <v>23.60470069618972</v>
      </c>
      <c r="C44" s="976">
        <v>23.31326701666544</v>
      </c>
      <c r="D44" s="976">
        <v>23.35734723122341</v>
      </c>
      <c r="E44" s="976">
        <v>25.41346452733526</v>
      </c>
      <c r="F44" s="976">
        <v>20.776392496014505</v>
      </c>
      <c r="G44" s="926"/>
      <c r="H44" s="926"/>
    </row>
    <row r="45" spans="1:8" ht="15" customHeight="1">
      <c r="A45" s="969" t="s">
        <v>727</v>
      </c>
      <c r="B45" s="970"/>
      <c r="C45" s="970"/>
      <c r="D45" s="970"/>
      <c r="E45" s="970"/>
      <c r="F45" s="971"/>
      <c r="G45" s="926"/>
      <c r="H45" s="926"/>
    </row>
    <row r="46" spans="1:8" ht="15" customHeight="1">
      <c r="A46" s="972" t="s">
        <v>235</v>
      </c>
      <c r="B46" s="974">
        <v>63.21632773647803</v>
      </c>
      <c r="C46" s="974">
        <v>64.2276431696866</v>
      </c>
      <c r="D46" s="974">
        <v>62.221759891948956</v>
      </c>
      <c r="E46" s="974">
        <v>59.740031160055096</v>
      </c>
      <c r="F46" s="974">
        <v>65.50753187736238</v>
      </c>
      <c r="G46" s="926"/>
      <c r="H46" s="926"/>
    </row>
    <row r="47" spans="1:8" ht="15" customHeight="1">
      <c r="A47" s="975" t="s">
        <v>723</v>
      </c>
      <c r="B47" s="976">
        <v>14.206764256961858</v>
      </c>
      <c r="C47" s="976">
        <v>13.992250596811672</v>
      </c>
      <c r="D47" s="976">
        <v>16.20692333022368</v>
      </c>
      <c r="E47" s="976">
        <v>17.8514629507007</v>
      </c>
      <c r="F47" s="976">
        <v>15.627883290240652</v>
      </c>
      <c r="G47" s="926"/>
      <c r="H47" s="926"/>
    </row>
    <row r="48" spans="1:8" ht="15" customHeight="1">
      <c r="A48" s="973" t="s">
        <v>724</v>
      </c>
      <c r="B48" s="977">
        <v>22.576908006560124</v>
      </c>
      <c r="C48" s="977">
        <v>21.780106233501723</v>
      </c>
      <c r="D48" s="977">
        <v>21.57131677782736</v>
      </c>
      <c r="E48" s="977">
        <v>22.4085058892442</v>
      </c>
      <c r="F48" s="977">
        <v>18.86458483239698</v>
      </c>
      <c r="G48" s="926"/>
      <c r="H48" s="926"/>
    </row>
    <row r="49" spans="1:8" ht="15" customHeight="1">
      <c r="A49" s="969" t="s">
        <v>728</v>
      </c>
      <c r="B49" s="970"/>
      <c r="C49" s="970"/>
      <c r="D49" s="970"/>
      <c r="E49" s="970"/>
      <c r="F49" s="971"/>
      <c r="G49" s="926"/>
      <c r="H49" s="926"/>
    </row>
    <row r="50" spans="1:8" ht="15" customHeight="1">
      <c r="A50" s="972" t="s">
        <v>235</v>
      </c>
      <c r="B50" s="974">
        <v>63.66492913622561</v>
      </c>
      <c r="C50" s="974">
        <v>63.555393939697446</v>
      </c>
      <c r="D50" s="974">
        <v>61.24171150232864</v>
      </c>
      <c r="E50" s="974">
        <v>58.11638457045978</v>
      </c>
      <c r="F50" s="974">
        <v>64.00248585524147</v>
      </c>
      <c r="G50" s="926"/>
      <c r="H50" s="926"/>
    </row>
    <row r="51" spans="1:8" ht="15" customHeight="1">
      <c r="A51" s="975" t="s">
        <v>723</v>
      </c>
      <c r="B51" s="976">
        <v>11.906507719046203</v>
      </c>
      <c r="C51" s="976">
        <v>11.91695310246175</v>
      </c>
      <c r="D51" s="976">
        <v>13.911767315064358</v>
      </c>
      <c r="E51" s="976">
        <v>14.157416733658026</v>
      </c>
      <c r="F51" s="976">
        <v>13.59677095761413</v>
      </c>
      <c r="G51" s="926"/>
      <c r="H51" s="926"/>
    </row>
    <row r="52" spans="1:8" ht="15" customHeight="1">
      <c r="A52" s="973" t="s">
        <v>724</v>
      </c>
      <c r="B52" s="977">
        <v>24.428563144728173</v>
      </c>
      <c r="C52" s="977">
        <v>24.527652957840797</v>
      </c>
      <c r="D52" s="977">
        <v>24.84652118260699</v>
      </c>
      <c r="E52" s="977">
        <v>27.726198695882204</v>
      </c>
      <c r="F52" s="977">
        <v>22.400743187144386</v>
      </c>
      <c r="G52" s="926"/>
      <c r="H52" s="926"/>
    </row>
    <row r="53" spans="1:8" ht="15" customHeight="1">
      <c r="A53" s="969" t="s">
        <v>729</v>
      </c>
      <c r="B53" s="970"/>
      <c r="C53" s="970"/>
      <c r="D53" s="970"/>
      <c r="E53" s="970"/>
      <c r="F53" s="971"/>
      <c r="G53" s="926"/>
      <c r="H53" s="926"/>
    </row>
    <row r="54" spans="1:8" ht="15" customHeight="1">
      <c r="A54" s="965" t="s">
        <v>730</v>
      </c>
      <c r="B54" s="978">
        <v>9.920786708681408</v>
      </c>
      <c r="C54" s="978">
        <v>10.396001694308698</v>
      </c>
      <c r="D54" s="978">
        <v>8.310510648013056</v>
      </c>
      <c r="E54" s="978">
        <v>11.518036567449506</v>
      </c>
      <c r="F54" s="979">
        <v>7.51793650475597</v>
      </c>
      <c r="G54" s="926"/>
      <c r="H54" s="926"/>
    </row>
    <row r="55" spans="1:8" ht="15" customHeight="1">
      <c r="A55" s="967" t="s">
        <v>731</v>
      </c>
      <c r="B55" s="980">
        <v>90.0792132913186</v>
      </c>
      <c r="C55" s="980">
        <v>89.60399830569129</v>
      </c>
      <c r="D55" s="980">
        <v>91.68948935198695</v>
      </c>
      <c r="E55" s="980">
        <v>88.48196343255051</v>
      </c>
      <c r="F55" s="981">
        <v>92.48206349524402</v>
      </c>
      <c r="G55" s="926"/>
      <c r="H55" s="926"/>
    </row>
    <row r="56" spans="1:8" ht="12.75">
      <c r="A56" s="982" t="s">
        <v>732</v>
      </c>
      <c r="B56" s="926"/>
      <c r="C56" s="926"/>
      <c r="D56" s="926"/>
      <c r="E56" s="926"/>
      <c r="F56" s="926"/>
      <c r="G56" s="926"/>
      <c r="H56" s="926"/>
    </row>
    <row r="57" spans="1:8" ht="12.75">
      <c r="A57" s="926" t="s">
        <v>733</v>
      </c>
      <c r="B57" s="926"/>
      <c r="C57" s="926"/>
      <c r="D57" s="926"/>
      <c r="E57" s="926"/>
      <c r="F57" s="926"/>
      <c r="G57" s="926"/>
      <c r="H57" s="926"/>
    </row>
    <row r="58" spans="1:8" ht="12.75">
      <c r="A58" s="926" t="s">
        <v>734</v>
      </c>
      <c r="B58" s="926"/>
      <c r="C58" s="926"/>
      <c r="D58" s="926"/>
      <c r="E58" s="926"/>
      <c r="F58" s="926"/>
      <c r="G58" s="926"/>
      <c r="H58" s="926"/>
    </row>
    <row r="59" ht="12.75">
      <c r="H59" s="925" t="s">
        <v>122</v>
      </c>
    </row>
    <row r="69" spans="5:6" ht="12.75">
      <c r="E69" s="963"/>
      <c r="F69" s="963"/>
    </row>
    <row r="72" ht="12.75">
      <c r="F72" s="963"/>
    </row>
  </sheetData>
  <sheetProtection/>
  <mergeCells count="6">
    <mergeCell ref="A1:H1"/>
    <mergeCell ref="A2:H2"/>
    <mergeCell ref="A4:A5"/>
    <mergeCell ref="B4:C4"/>
    <mergeCell ref="D4:E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28">
      <selection activeCell="F41" sqref="F41"/>
    </sheetView>
  </sheetViews>
  <sheetFormatPr defaultColWidth="9.140625" defaultRowHeight="15"/>
  <cols>
    <col min="1" max="1" width="9.140625" style="126" customWidth="1"/>
    <col min="2" max="2" width="5.00390625" style="126" customWidth="1"/>
    <col min="3" max="3" width="20.7109375" style="126" customWidth="1"/>
    <col min="4" max="7" width="10.7109375" style="126" customWidth="1"/>
    <col min="8" max="8" width="9.7109375" style="126" customWidth="1"/>
    <col min="9" max="9" width="8.7109375" style="126" customWidth="1"/>
    <col min="10" max="10" width="9.140625" style="126" customWidth="1"/>
    <col min="11" max="16384" width="9.140625" style="126" customWidth="1"/>
  </cols>
  <sheetData>
    <row r="1" spans="2:8" ht="15" customHeight="1">
      <c r="B1" s="1507" t="s">
        <v>449</v>
      </c>
      <c r="C1" s="1508"/>
      <c r="D1" s="1508"/>
      <c r="E1" s="1508"/>
      <c r="F1" s="1508"/>
      <c r="G1" s="1508"/>
      <c r="H1" s="1509"/>
    </row>
    <row r="2" spans="2:8" ht="15" customHeight="1">
      <c r="B2" s="1510" t="s">
        <v>735</v>
      </c>
      <c r="C2" s="1511"/>
      <c r="D2" s="1511"/>
      <c r="E2" s="1511"/>
      <c r="F2" s="1511"/>
      <c r="G2" s="1511"/>
      <c r="H2" s="1512"/>
    </row>
    <row r="3" spans="2:8" ht="15" customHeight="1" thickBot="1">
      <c r="B3" s="1513" t="s">
        <v>40</v>
      </c>
      <c r="C3" s="1514"/>
      <c r="D3" s="1514"/>
      <c r="E3" s="1514"/>
      <c r="F3" s="1514"/>
      <c r="G3" s="1514"/>
      <c r="H3" s="1515"/>
    </row>
    <row r="4" spans="2:8" ht="15" customHeight="1" thickTop="1">
      <c r="B4" s="983"/>
      <c r="C4" s="984"/>
      <c r="D4" s="1516" t="s">
        <v>158</v>
      </c>
      <c r="E4" s="1516"/>
      <c r="F4" s="1516"/>
      <c r="G4" s="1517" t="s">
        <v>215</v>
      </c>
      <c r="H4" s="1518"/>
    </row>
    <row r="5" spans="2:8" ht="15" customHeight="1">
      <c r="B5" s="985"/>
      <c r="C5" s="986"/>
      <c r="D5" s="987" t="s">
        <v>17</v>
      </c>
      <c r="E5" s="988" t="s">
        <v>736</v>
      </c>
      <c r="F5" s="988" t="s">
        <v>737</v>
      </c>
      <c r="G5" s="988" t="s">
        <v>736</v>
      </c>
      <c r="H5" s="989" t="s">
        <v>737</v>
      </c>
    </row>
    <row r="6" spans="2:8" ht="15" customHeight="1">
      <c r="B6" s="990"/>
      <c r="C6" s="991" t="s">
        <v>738</v>
      </c>
      <c r="D6" s="991">
        <v>14861.549304999999</v>
      </c>
      <c r="E6" s="991">
        <v>9378.995395999997</v>
      </c>
      <c r="F6" s="991">
        <v>11233.501563999998</v>
      </c>
      <c r="G6" s="991">
        <v>-36.890863775255646</v>
      </c>
      <c r="H6" s="992">
        <v>19.772972367498127</v>
      </c>
    </row>
    <row r="7" spans="2:8" ht="15" customHeight="1">
      <c r="B7" s="993">
        <v>1</v>
      </c>
      <c r="C7" s="994" t="s">
        <v>739</v>
      </c>
      <c r="D7" s="995">
        <v>148.64031699999998</v>
      </c>
      <c r="E7" s="995">
        <v>59.06217</v>
      </c>
      <c r="F7" s="995">
        <v>81.595</v>
      </c>
      <c r="G7" s="994">
        <v>-60.2650403389546</v>
      </c>
      <c r="H7" s="996">
        <v>38.15103644176975</v>
      </c>
    </row>
    <row r="8" spans="2:8" ht="15" customHeight="1">
      <c r="B8" s="993">
        <v>2</v>
      </c>
      <c r="C8" s="994" t="s">
        <v>740</v>
      </c>
      <c r="D8" s="995">
        <v>1.032106</v>
      </c>
      <c r="E8" s="995">
        <v>0</v>
      </c>
      <c r="F8" s="995">
        <v>0</v>
      </c>
      <c r="G8" s="994">
        <v>-100</v>
      </c>
      <c r="H8" s="996" t="s">
        <v>3</v>
      </c>
    </row>
    <row r="9" spans="2:8" ht="15" customHeight="1">
      <c r="B9" s="993">
        <v>3</v>
      </c>
      <c r="C9" s="994" t="s">
        <v>741</v>
      </c>
      <c r="D9" s="995">
        <v>46.147113000000004</v>
      </c>
      <c r="E9" s="995">
        <v>17.169998</v>
      </c>
      <c r="F9" s="995">
        <v>57.218074</v>
      </c>
      <c r="G9" s="994">
        <v>-62.79290971029976</v>
      </c>
      <c r="H9" s="996">
        <v>233.24450008672108</v>
      </c>
    </row>
    <row r="10" spans="2:8" ht="15" customHeight="1">
      <c r="B10" s="993">
        <v>4</v>
      </c>
      <c r="C10" s="994" t="s">
        <v>742</v>
      </c>
      <c r="D10" s="995">
        <v>0.586</v>
      </c>
      <c r="E10" s="995">
        <v>0.201</v>
      </c>
      <c r="F10" s="995">
        <v>0</v>
      </c>
      <c r="G10" s="994">
        <v>-65.69965870307166</v>
      </c>
      <c r="H10" s="996">
        <v>-100</v>
      </c>
    </row>
    <row r="11" spans="2:8" ht="15" customHeight="1">
      <c r="B11" s="993">
        <v>5</v>
      </c>
      <c r="C11" s="994" t="s">
        <v>743</v>
      </c>
      <c r="D11" s="995">
        <v>683.3940399999999</v>
      </c>
      <c r="E11" s="995">
        <v>1310.53224</v>
      </c>
      <c r="F11" s="995">
        <v>932.9150400000001</v>
      </c>
      <c r="G11" s="994">
        <v>91.76816935658383</v>
      </c>
      <c r="H11" s="996">
        <v>-28.81403360210352</v>
      </c>
    </row>
    <row r="12" spans="2:8" ht="15" customHeight="1">
      <c r="B12" s="993">
        <v>6</v>
      </c>
      <c r="C12" s="994" t="s">
        <v>744</v>
      </c>
      <c r="D12" s="995">
        <v>0</v>
      </c>
      <c r="E12" s="995">
        <v>0</v>
      </c>
      <c r="F12" s="995">
        <v>0</v>
      </c>
      <c r="G12" s="994" t="s">
        <v>3</v>
      </c>
      <c r="H12" s="996" t="s">
        <v>3</v>
      </c>
    </row>
    <row r="13" spans="2:8" ht="15" customHeight="1">
      <c r="B13" s="993">
        <v>7</v>
      </c>
      <c r="C13" s="994" t="s">
        <v>745</v>
      </c>
      <c r="D13" s="995">
        <v>152.284874</v>
      </c>
      <c r="E13" s="995">
        <v>117.439204</v>
      </c>
      <c r="F13" s="995">
        <v>199.38009599999998</v>
      </c>
      <c r="G13" s="994">
        <v>-22.881898303307523</v>
      </c>
      <c r="H13" s="996">
        <v>69.77303081856718</v>
      </c>
    </row>
    <row r="14" spans="2:8" ht="15" customHeight="1">
      <c r="B14" s="993">
        <v>8</v>
      </c>
      <c r="C14" s="994" t="s">
        <v>746</v>
      </c>
      <c r="D14" s="995">
        <v>2.3657399999999997</v>
      </c>
      <c r="E14" s="995">
        <v>0.26184</v>
      </c>
      <c r="F14" s="995">
        <v>4.545682</v>
      </c>
      <c r="G14" s="994">
        <v>-88.93200436227143</v>
      </c>
      <c r="H14" s="996" t="s">
        <v>3</v>
      </c>
    </row>
    <row r="15" spans="2:8" ht="15" customHeight="1">
      <c r="B15" s="993">
        <v>9</v>
      </c>
      <c r="C15" s="994" t="s">
        <v>747</v>
      </c>
      <c r="D15" s="995">
        <v>8.997834000000001</v>
      </c>
      <c r="E15" s="995">
        <v>9.51988</v>
      </c>
      <c r="F15" s="995">
        <v>8.700782</v>
      </c>
      <c r="G15" s="994">
        <v>5.801907436834242</v>
      </c>
      <c r="H15" s="996">
        <v>-8.604079043013144</v>
      </c>
    </row>
    <row r="16" spans="2:8" ht="15" customHeight="1">
      <c r="B16" s="993">
        <v>10</v>
      </c>
      <c r="C16" s="994" t="s">
        <v>748</v>
      </c>
      <c r="D16" s="995">
        <v>426.93502</v>
      </c>
      <c r="E16" s="995">
        <v>289.519992</v>
      </c>
      <c r="F16" s="995">
        <v>265.437369</v>
      </c>
      <c r="G16" s="994">
        <v>-32.18640344846858</v>
      </c>
      <c r="H16" s="996">
        <v>-8.318120912354814</v>
      </c>
    </row>
    <row r="17" spans="2:8" ht="15" customHeight="1">
      <c r="B17" s="993">
        <v>11</v>
      </c>
      <c r="C17" s="994" t="s">
        <v>749</v>
      </c>
      <c r="D17" s="995">
        <v>6.228157</v>
      </c>
      <c r="E17" s="995">
        <v>11.727126</v>
      </c>
      <c r="F17" s="995">
        <v>16.695520000000002</v>
      </c>
      <c r="G17" s="994">
        <v>88.29207420429509</v>
      </c>
      <c r="H17" s="996">
        <v>42.36668046373853</v>
      </c>
    </row>
    <row r="18" spans="2:8" ht="15" customHeight="1">
      <c r="B18" s="993">
        <v>12</v>
      </c>
      <c r="C18" s="994" t="s">
        <v>750</v>
      </c>
      <c r="D18" s="995">
        <v>955.3334219999999</v>
      </c>
      <c r="E18" s="995">
        <v>304.582553</v>
      </c>
      <c r="F18" s="995">
        <v>381.350804</v>
      </c>
      <c r="G18" s="994">
        <v>-68.11767012585476</v>
      </c>
      <c r="H18" s="996">
        <v>25.204415106468673</v>
      </c>
    </row>
    <row r="19" spans="2:8" ht="15" customHeight="1">
      <c r="B19" s="993">
        <v>13</v>
      </c>
      <c r="C19" s="994" t="s">
        <v>751</v>
      </c>
      <c r="D19" s="995">
        <v>0</v>
      </c>
      <c r="E19" s="995">
        <v>0</v>
      </c>
      <c r="F19" s="995">
        <v>0</v>
      </c>
      <c r="G19" s="994" t="s">
        <v>3</v>
      </c>
      <c r="H19" s="996" t="s">
        <v>3</v>
      </c>
    </row>
    <row r="20" spans="2:8" ht="15" customHeight="1">
      <c r="B20" s="993">
        <v>14</v>
      </c>
      <c r="C20" s="994" t="s">
        <v>752</v>
      </c>
      <c r="D20" s="995">
        <v>30.29824</v>
      </c>
      <c r="E20" s="995">
        <v>37.07214</v>
      </c>
      <c r="F20" s="995">
        <v>33.741783999999996</v>
      </c>
      <c r="G20" s="994">
        <v>22.35740425846518</v>
      </c>
      <c r="H20" s="996">
        <v>-8.983446868726759</v>
      </c>
    </row>
    <row r="21" spans="2:8" ht="15" customHeight="1">
      <c r="B21" s="993">
        <v>15</v>
      </c>
      <c r="C21" s="994" t="s">
        <v>753</v>
      </c>
      <c r="D21" s="995">
        <v>144.86732</v>
      </c>
      <c r="E21" s="995">
        <v>159.556362</v>
      </c>
      <c r="F21" s="995">
        <v>124.497485</v>
      </c>
      <c r="G21" s="994">
        <v>10.139651924257322</v>
      </c>
      <c r="H21" s="996">
        <v>-21.972722717255238</v>
      </c>
    </row>
    <row r="22" spans="2:8" ht="15" customHeight="1">
      <c r="B22" s="993">
        <v>16</v>
      </c>
      <c r="C22" s="994" t="s">
        <v>754</v>
      </c>
      <c r="D22" s="995">
        <v>7.678603000000001</v>
      </c>
      <c r="E22" s="995">
        <v>6.719345</v>
      </c>
      <c r="F22" s="995">
        <v>16.041683</v>
      </c>
      <c r="G22" s="994">
        <v>-12.492610960613547</v>
      </c>
      <c r="H22" s="996">
        <v>138.73879076011127</v>
      </c>
    </row>
    <row r="23" spans="2:8" ht="15" customHeight="1">
      <c r="B23" s="993">
        <v>17</v>
      </c>
      <c r="C23" s="994" t="s">
        <v>755</v>
      </c>
      <c r="D23" s="995">
        <v>123.746813</v>
      </c>
      <c r="E23" s="995">
        <v>67.386447</v>
      </c>
      <c r="F23" s="995">
        <v>59.190209</v>
      </c>
      <c r="G23" s="994">
        <v>-45.54490304328079</v>
      </c>
      <c r="H23" s="996">
        <v>-12.163036285323074</v>
      </c>
    </row>
    <row r="24" spans="2:8" ht="15" customHeight="1">
      <c r="B24" s="993">
        <v>18</v>
      </c>
      <c r="C24" s="994" t="s">
        <v>756</v>
      </c>
      <c r="D24" s="995">
        <v>1273.513906</v>
      </c>
      <c r="E24" s="995">
        <v>572.4810490000001</v>
      </c>
      <c r="F24" s="995">
        <v>1711.960186</v>
      </c>
      <c r="G24" s="994">
        <v>-55.047130125330554</v>
      </c>
      <c r="H24" s="996">
        <v>199.0422458508316</v>
      </c>
    </row>
    <row r="25" spans="2:8" ht="15" customHeight="1">
      <c r="B25" s="993">
        <v>19</v>
      </c>
      <c r="C25" s="994" t="s">
        <v>757</v>
      </c>
      <c r="D25" s="995">
        <v>1233.987018</v>
      </c>
      <c r="E25" s="995">
        <v>1138.491894</v>
      </c>
      <c r="F25" s="995">
        <v>1502.8394090000002</v>
      </c>
      <c r="G25" s="994">
        <v>-7.73874624343901</v>
      </c>
      <c r="H25" s="996">
        <v>32.00264463191692</v>
      </c>
    </row>
    <row r="26" spans="2:8" ht="15" customHeight="1">
      <c r="B26" s="993"/>
      <c r="C26" s="994" t="s">
        <v>758</v>
      </c>
      <c r="D26" s="995">
        <v>0</v>
      </c>
      <c r="E26" s="995">
        <v>5.44327</v>
      </c>
      <c r="F26" s="995">
        <v>25.930808</v>
      </c>
      <c r="G26" s="994" t="s">
        <v>3</v>
      </c>
      <c r="H26" s="996">
        <v>376.382909537833</v>
      </c>
    </row>
    <row r="27" spans="2:8" ht="15" customHeight="1">
      <c r="B27" s="993"/>
      <c r="C27" s="994" t="s">
        <v>759</v>
      </c>
      <c r="D27" s="995">
        <v>1078.480905</v>
      </c>
      <c r="E27" s="995">
        <v>1027.014067</v>
      </c>
      <c r="F27" s="995">
        <v>1296.147201</v>
      </c>
      <c r="G27" s="994">
        <v>-4.772160337878191</v>
      </c>
      <c r="H27" s="996">
        <v>26.205398995766615</v>
      </c>
    </row>
    <row r="28" spans="2:8" ht="15" customHeight="1">
      <c r="B28" s="993"/>
      <c r="C28" s="994" t="s">
        <v>760</v>
      </c>
      <c r="D28" s="995">
        <v>155.506113</v>
      </c>
      <c r="E28" s="995">
        <v>106.03455699999999</v>
      </c>
      <c r="F28" s="995">
        <v>180.7614</v>
      </c>
      <c r="G28" s="994">
        <v>-31.81325482683758</v>
      </c>
      <c r="H28" s="996">
        <v>70.47404649410666</v>
      </c>
    </row>
    <row r="29" spans="2:8" ht="15" customHeight="1">
      <c r="B29" s="993">
        <v>20</v>
      </c>
      <c r="C29" s="994" t="s">
        <v>761</v>
      </c>
      <c r="D29" s="995">
        <v>41.307500000000005</v>
      </c>
      <c r="E29" s="995">
        <v>67.856</v>
      </c>
      <c r="F29" s="995">
        <v>21.705051</v>
      </c>
      <c r="G29" s="994">
        <v>64.2704109423228</v>
      </c>
      <c r="H29" s="996">
        <v>-68.01307032539495</v>
      </c>
    </row>
    <row r="30" spans="2:8" ht="15" customHeight="1">
      <c r="B30" s="993">
        <v>21</v>
      </c>
      <c r="C30" s="994" t="s">
        <v>762</v>
      </c>
      <c r="D30" s="995">
        <v>64.70286999999999</v>
      </c>
      <c r="E30" s="995">
        <v>26.046642999999996</v>
      </c>
      <c r="F30" s="995">
        <v>18.545697</v>
      </c>
      <c r="G30" s="994">
        <v>-59.74422309242233</v>
      </c>
      <c r="H30" s="996">
        <v>-28.798129570862542</v>
      </c>
    </row>
    <row r="31" spans="2:8" ht="15" customHeight="1">
      <c r="B31" s="993">
        <v>22</v>
      </c>
      <c r="C31" s="994" t="s">
        <v>763</v>
      </c>
      <c r="D31" s="995">
        <v>0</v>
      </c>
      <c r="E31" s="995">
        <v>0.0025</v>
      </c>
      <c r="F31" s="995">
        <v>14.421745999999999</v>
      </c>
      <c r="G31" s="994" t="s">
        <v>3</v>
      </c>
      <c r="H31" s="996" t="s">
        <v>3</v>
      </c>
    </row>
    <row r="32" spans="2:8" ht="15" customHeight="1">
      <c r="B32" s="993">
        <v>23</v>
      </c>
      <c r="C32" s="994" t="s">
        <v>764</v>
      </c>
      <c r="D32" s="995">
        <v>457.879952</v>
      </c>
      <c r="E32" s="995">
        <v>272.087468</v>
      </c>
      <c r="F32" s="995">
        <v>361.26195099999995</v>
      </c>
      <c r="G32" s="994">
        <v>-40.576680238666576</v>
      </c>
      <c r="H32" s="996">
        <v>32.77419708282926</v>
      </c>
    </row>
    <row r="33" spans="2:8" ht="15" customHeight="1">
      <c r="B33" s="993">
        <v>24</v>
      </c>
      <c r="C33" s="994" t="s">
        <v>765</v>
      </c>
      <c r="D33" s="995">
        <v>11.053391</v>
      </c>
      <c r="E33" s="995">
        <v>2.542184</v>
      </c>
      <c r="F33" s="995">
        <v>21.020671</v>
      </c>
      <c r="G33" s="994">
        <v>-77.00086787846372</v>
      </c>
      <c r="H33" s="996">
        <v>726.8744905954879</v>
      </c>
    </row>
    <row r="34" spans="2:8" ht="15" customHeight="1">
      <c r="B34" s="993">
        <v>25</v>
      </c>
      <c r="C34" s="994" t="s">
        <v>766</v>
      </c>
      <c r="D34" s="995">
        <v>196.422625</v>
      </c>
      <c r="E34" s="995">
        <v>75.39938500000001</v>
      </c>
      <c r="F34" s="995">
        <v>219.62545</v>
      </c>
      <c r="G34" s="994">
        <v>-61.613696487357295</v>
      </c>
      <c r="H34" s="996">
        <v>191.28281351366456</v>
      </c>
    </row>
    <row r="35" spans="2:8" ht="15" customHeight="1">
      <c r="B35" s="993">
        <v>26</v>
      </c>
      <c r="C35" s="994" t="s">
        <v>767</v>
      </c>
      <c r="D35" s="995">
        <v>192.649925</v>
      </c>
      <c r="E35" s="995">
        <v>184.560005</v>
      </c>
      <c r="F35" s="995">
        <v>360.734846</v>
      </c>
      <c r="G35" s="994">
        <v>-4.199285309869708</v>
      </c>
      <c r="H35" s="996">
        <v>95.45667329170263</v>
      </c>
    </row>
    <row r="36" spans="2:8" ht="15" customHeight="1">
      <c r="B36" s="993">
        <v>27</v>
      </c>
      <c r="C36" s="994" t="s">
        <v>768</v>
      </c>
      <c r="D36" s="995">
        <v>1.08664</v>
      </c>
      <c r="E36" s="995">
        <v>0</v>
      </c>
      <c r="F36" s="995">
        <v>0.317772</v>
      </c>
      <c r="G36" s="994">
        <v>-100</v>
      </c>
      <c r="H36" s="996" t="s">
        <v>3</v>
      </c>
    </row>
    <row r="37" spans="2:8" ht="15" customHeight="1">
      <c r="B37" s="993">
        <v>28</v>
      </c>
      <c r="C37" s="994" t="s">
        <v>769</v>
      </c>
      <c r="D37" s="995">
        <v>41.090488</v>
      </c>
      <c r="E37" s="995">
        <v>10.544257</v>
      </c>
      <c r="F37" s="995">
        <v>5.66819</v>
      </c>
      <c r="G37" s="994">
        <v>-74.33893459722357</v>
      </c>
      <c r="H37" s="996">
        <v>-46.24381784321076</v>
      </c>
    </row>
    <row r="38" spans="2:8" ht="15" customHeight="1">
      <c r="B38" s="993">
        <v>29</v>
      </c>
      <c r="C38" s="994" t="s">
        <v>770</v>
      </c>
      <c r="D38" s="995">
        <v>25.916088</v>
      </c>
      <c r="E38" s="995">
        <v>18.126507</v>
      </c>
      <c r="F38" s="995">
        <v>23.082472</v>
      </c>
      <c r="G38" s="994">
        <v>-30.056932203656658</v>
      </c>
      <c r="H38" s="996">
        <v>27.340981911186745</v>
      </c>
    </row>
    <row r="39" spans="2:8" ht="15" customHeight="1">
      <c r="B39" s="993">
        <v>30</v>
      </c>
      <c r="C39" s="994" t="s">
        <v>771</v>
      </c>
      <c r="D39" s="995">
        <v>98.805792</v>
      </c>
      <c r="E39" s="995">
        <v>75.60613699999999</v>
      </c>
      <c r="F39" s="995">
        <v>62.431095</v>
      </c>
      <c r="G39" s="994">
        <v>-23.48005570361707</v>
      </c>
      <c r="H39" s="996">
        <v>-17.42588964702692</v>
      </c>
    </row>
    <row r="40" spans="2:8" ht="15" customHeight="1">
      <c r="B40" s="993">
        <v>31</v>
      </c>
      <c r="C40" s="994" t="s">
        <v>772</v>
      </c>
      <c r="D40" s="995">
        <v>1645.110809</v>
      </c>
      <c r="E40" s="995">
        <v>1104.3029270000002</v>
      </c>
      <c r="F40" s="995">
        <v>945.7121</v>
      </c>
      <c r="G40" s="994">
        <v>-32.873644683468854</v>
      </c>
      <c r="H40" s="996">
        <v>-14.36117057398691</v>
      </c>
    </row>
    <row r="41" spans="2:8" ht="15" customHeight="1">
      <c r="B41" s="993">
        <v>32</v>
      </c>
      <c r="C41" s="994" t="s">
        <v>773</v>
      </c>
      <c r="D41" s="995">
        <v>0.016</v>
      </c>
      <c r="E41" s="995">
        <v>0.01225</v>
      </c>
      <c r="F41" s="995">
        <v>0</v>
      </c>
      <c r="G41" s="994">
        <v>-23.4375</v>
      </c>
      <c r="H41" s="996">
        <v>-100</v>
      </c>
    </row>
    <row r="42" spans="2:8" ht="15" customHeight="1">
      <c r="B42" s="993">
        <v>33</v>
      </c>
      <c r="C42" s="994" t="s">
        <v>774</v>
      </c>
      <c r="D42" s="995">
        <v>1.705306</v>
      </c>
      <c r="E42" s="995">
        <v>0</v>
      </c>
      <c r="F42" s="995">
        <v>37.443293000000004</v>
      </c>
      <c r="G42" s="994">
        <v>-100</v>
      </c>
      <c r="H42" s="996" t="s">
        <v>3</v>
      </c>
    </row>
    <row r="43" spans="2:8" ht="15" customHeight="1">
      <c r="B43" s="993">
        <v>34</v>
      </c>
      <c r="C43" s="994" t="s">
        <v>775</v>
      </c>
      <c r="D43" s="995">
        <v>138.85469899999998</v>
      </c>
      <c r="E43" s="995">
        <v>56.635695</v>
      </c>
      <c r="F43" s="995">
        <v>77.147533</v>
      </c>
      <c r="G43" s="994">
        <v>-59.21225899600272</v>
      </c>
      <c r="H43" s="996">
        <v>36.21715598263603</v>
      </c>
    </row>
    <row r="44" spans="2:8" ht="15" customHeight="1">
      <c r="B44" s="993">
        <v>35</v>
      </c>
      <c r="C44" s="994" t="s">
        <v>776</v>
      </c>
      <c r="D44" s="995">
        <v>12.129788999999999</v>
      </c>
      <c r="E44" s="995">
        <v>6.879238</v>
      </c>
      <c r="F44" s="995">
        <v>16.523682</v>
      </c>
      <c r="G44" s="994">
        <v>-43.286416606257525</v>
      </c>
      <c r="H44" s="996">
        <v>140.19639965938092</v>
      </c>
    </row>
    <row r="45" spans="2:8" ht="15" customHeight="1">
      <c r="B45" s="993">
        <v>36</v>
      </c>
      <c r="C45" s="994" t="s">
        <v>777</v>
      </c>
      <c r="D45" s="995">
        <v>536.411192</v>
      </c>
      <c r="E45" s="995">
        <v>331.38473999999997</v>
      </c>
      <c r="F45" s="995">
        <v>514.940461</v>
      </c>
      <c r="G45" s="994">
        <v>-38.22188184321107</v>
      </c>
      <c r="H45" s="996">
        <v>55.390517076917945</v>
      </c>
    </row>
    <row r="46" spans="2:8" ht="15" customHeight="1">
      <c r="B46" s="993">
        <v>37</v>
      </c>
      <c r="C46" s="994" t="s">
        <v>778</v>
      </c>
      <c r="D46" s="995">
        <v>0</v>
      </c>
      <c r="E46" s="995">
        <v>0</v>
      </c>
      <c r="F46" s="995">
        <v>0</v>
      </c>
      <c r="G46" s="994" t="s">
        <v>3</v>
      </c>
      <c r="H46" s="996" t="s">
        <v>3</v>
      </c>
    </row>
    <row r="47" spans="2:8" ht="15" customHeight="1">
      <c r="B47" s="993">
        <v>38</v>
      </c>
      <c r="C47" s="994" t="s">
        <v>779</v>
      </c>
      <c r="D47" s="995">
        <v>670.4842080000001</v>
      </c>
      <c r="E47" s="995">
        <v>279.622842</v>
      </c>
      <c r="F47" s="995">
        <v>466.493627</v>
      </c>
      <c r="G47" s="994">
        <v>-58.29538732402181</v>
      </c>
      <c r="H47" s="996">
        <v>66.82958504513019</v>
      </c>
    </row>
    <row r="48" spans="2:8" ht="15" customHeight="1">
      <c r="B48" s="993">
        <v>39</v>
      </c>
      <c r="C48" s="994" t="s">
        <v>780</v>
      </c>
      <c r="D48" s="995">
        <v>123.50249899999999</v>
      </c>
      <c r="E48" s="995">
        <v>29.669413</v>
      </c>
      <c r="F48" s="995">
        <v>77.209666</v>
      </c>
      <c r="G48" s="994">
        <v>-75.9766699133756</v>
      </c>
      <c r="H48" s="996">
        <v>160.23321054582374</v>
      </c>
    </row>
    <row r="49" spans="2:8" ht="15" customHeight="1">
      <c r="B49" s="993">
        <v>40</v>
      </c>
      <c r="C49" s="994" t="s">
        <v>781</v>
      </c>
      <c r="D49" s="995">
        <v>9.606319000000001</v>
      </c>
      <c r="E49" s="995">
        <v>1.997712</v>
      </c>
      <c r="F49" s="995">
        <v>0.87572</v>
      </c>
      <c r="G49" s="994">
        <v>-79.20418840973322</v>
      </c>
      <c r="H49" s="996">
        <v>-56.16385144605428</v>
      </c>
    </row>
    <row r="50" spans="2:8" ht="15" customHeight="1">
      <c r="B50" s="993">
        <v>41</v>
      </c>
      <c r="C50" s="994" t="s">
        <v>782</v>
      </c>
      <c r="D50" s="995">
        <v>0</v>
      </c>
      <c r="E50" s="995">
        <v>0</v>
      </c>
      <c r="F50" s="995">
        <v>0</v>
      </c>
      <c r="G50" s="994" t="s">
        <v>3</v>
      </c>
      <c r="H50" s="996" t="s">
        <v>3</v>
      </c>
    </row>
    <row r="51" spans="2:8" ht="15" customHeight="1">
      <c r="B51" s="993">
        <v>42</v>
      </c>
      <c r="C51" s="994" t="s">
        <v>783</v>
      </c>
      <c r="D51" s="995">
        <v>80.51144</v>
      </c>
      <c r="E51" s="995">
        <v>46.517264</v>
      </c>
      <c r="F51" s="995">
        <v>79.852794</v>
      </c>
      <c r="G51" s="994">
        <v>-42.22278970541329</v>
      </c>
      <c r="H51" s="996">
        <v>71.66270569997411</v>
      </c>
    </row>
    <row r="52" spans="2:8" ht="15" customHeight="1">
      <c r="B52" s="993">
        <v>43</v>
      </c>
      <c r="C52" s="994" t="s">
        <v>784</v>
      </c>
      <c r="D52" s="995">
        <v>1785.2665700000002</v>
      </c>
      <c r="E52" s="995">
        <v>990.376466</v>
      </c>
      <c r="F52" s="995">
        <v>1015.8674609999999</v>
      </c>
      <c r="G52" s="994">
        <v>-44.525009169919095</v>
      </c>
      <c r="H52" s="996">
        <v>2.5738692179303087</v>
      </c>
    </row>
    <row r="53" spans="2:8" ht="15" customHeight="1">
      <c r="B53" s="993">
        <v>44</v>
      </c>
      <c r="C53" s="994" t="s">
        <v>785</v>
      </c>
      <c r="D53" s="995">
        <v>16.483862</v>
      </c>
      <c r="E53" s="995">
        <v>34.188573</v>
      </c>
      <c r="F53" s="995">
        <v>1.9682629999999999</v>
      </c>
      <c r="G53" s="994">
        <v>107.40632868680896</v>
      </c>
      <c r="H53" s="996">
        <v>-94.24292145799708</v>
      </c>
    </row>
    <row r="54" spans="2:8" ht="15" customHeight="1">
      <c r="B54" s="993">
        <v>45</v>
      </c>
      <c r="C54" s="994" t="s">
        <v>786</v>
      </c>
      <c r="D54" s="995">
        <v>368.25614999999993</v>
      </c>
      <c r="E54" s="995">
        <v>179.913625</v>
      </c>
      <c r="F54" s="995">
        <v>273.899945</v>
      </c>
      <c r="G54" s="994">
        <v>-51.14443438351267</v>
      </c>
      <c r="H54" s="996">
        <v>52.23969001791832</v>
      </c>
    </row>
    <row r="55" spans="2:8" ht="15" customHeight="1">
      <c r="B55" s="993">
        <v>46</v>
      </c>
      <c r="C55" s="994" t="s">
        <v>787</v>
      </c>
      <c r="D55" s="995">
        <v>0</v>
      </c>
      <c r="E55" s="995">
        <v>6.160495</v>
      </c>
      <c r="F55" s="995">
        <v>3.153638</v>
      </c>
      <c r="G55" s="994" t="s">
        <v>3</v>
      </c>
      <c r="H55" s="996">
        <v>-48.80869150936735</v>
      </c>
    </row>
    <row r="56" spans="2:8" ht="15" customHeight="1">
      <c r="B56" s="993">
        <v>47</v>
      </c>
      <c r="C56" s="994" t="s">
        <v>185</v>
      </c>
      <c r="D56" s="995">
        <v>175.699965</v>
      </c>
      <c r="E56" s="995">
        <v>225.10547</v>
      </c>
      <c r="F56" s="995">
        <v>63.520337</v>
      </c>
      <c r="G56" s="994">
        <v>28.119245783572012</v>
      </c>
      <c r="H56" s="996">
        <v>-71.78196647109463</v>
      </c>
    </row>
    <row r="57" spans="2:8" ht="15" customHeight="1">
      <c r="B57" s="993">
        <v>48</v>
      </c>
      <c r="C57" s="994" t="s">
        <v>788</v>
      </c>
      <c r="D57" s="995">
        <v>759.4576549999999</v>
      </c>
      <c r="E57" s="995">
        <v>420.946321</v>
      </c>
      <c r="F57" s="995">
        <v>502.8189679999999</v>
      </c>
      <c r="G57" s="994">
        <v>-44.57277265840449</v>
      </c>
      <c r="H57" s="996">
        <v>19.44966446208707</v>
      </c>
    </row>
    <row r="58" spans="2:8" ht="15" customHeight="1">
      <c r="B58" s="993">
        <v>49</v>
      </c>
      <c r="C58" s="994" t="s">
        <v>789</v>
      </c>
      <c r="D58" s="995">
        <v>2161.101048</v>
      </c>
      <c r="E58" s="995">
        <v>830.788039</v>
      </c>
      <c r="F58" s="995">
        <v>651.150012</v>
      </c>
      <c r="G58" s="994">
        <v>-61.55718679749583</v>
      </c>
      <c r="H58" s="996">
        <v>-21.622606316796052</v>
      </c>
    </row>
    <row r="59" spans="2:8" ht="15" customHeight="1">
      <c r="B59" s="997"/>
      <c r="C59" s="991" t="s">
        <v>790</v>
      </c>
      <c r="D59" s="991">
        <v>3159.9110500000006</v>
      </c>
      <c r="E59" s="991">
        <v>1663.670718000003</v>
      </c>
      <c r="F59" s="991">
        <v>2375.600649999999</v>
      </c>
      <c r="G59" s="994">
        <v>-47.350710457498394</v>
      </c>
      <c r="H59" s="998">
        <v>42.79271879328675</v>
      </c>
    </row>
    <row r="60" spans="2:8" ht="15" customHeight="1" thickBot="1">
      <c r="B60" s="999"/>
      <c r="C60" s="1000" t="s">
        <v>791</v>
      </c>
      <c r="D60" s="1001">
        <v>18021.460355</v>
      </c>
      <c r="E60" s="1001">
        <v>11042.666114</v>
      </c>
      <c r="F60" s="1001">
        <v>13609.102214</v>
      </c>
      <c r="G60" s="1001">
        <v>-38.72490965508105</v>
      </c>
      <c r="H60" s="1002">
        <v>23.241091177666306</v>
      </c>
    </row>
    <row r="61" spans="2:8" ht="13.5" thickTop="1">
      <c r="B61" s="1003" t="s">
        <v>792</v>
      </c>
      <c r="C61" s="1004"/>
      <c r="D61" s="1005"/>
      <c r="E61" s="1005"/>
      <c r="F61" s="1006"/>
      <c r="G61" s="1007"/>
      <c r="H61" s="1007"/>
    </row>
    <row r="62" spans="2:8" ht="15" customHeight="1">
      <c r="B62" s="126" t="s">
        <v>793</v>
      </c>
      <c r="C62" s="1003"/>
      <c r="D62" s="1003"/>
      <c r="E62" s="1003"/>
      <c r="F62" s="1003"/>
      <c r="G62" s="1003"/>
      <c r="H62" s="1003"/>
    </row>
    <row r="63" spans="2:8" ht="15" customHeight="1">
      <c r="B63" s="1008"/>
      <c r="C63" s="1008"/>
      <c r="D63" s="1008"/>
      <c r="E63" s="1008"/>
      <c r="F63" s="1008"/>
      <c r="G63" s="1008"/>
      <c r="H63" s="1008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M00326</cp:lastModifiedBy>
  <cp:lastPrinted>2016-12-16T05:48:58Z</cp:lastPrinted>
  <dcterms:created xsi:type="dcterms:W3CDTF">2014-09-10T05:07:20Z</dcterms:created>
  <dcterms:modified xsi:type="dcterms:W3CDTF">2016-12-16T06:28:06Z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